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asaki73\Desktop\"/>
    </mc:Choice>
  </mc:AlternateContent>
  <xr:revisionPtr revIDLastSave="0" documentId="13_ncr:1_{BA934860-4522-4D38-9D3B-BDDFA21CBB86}" xr6:coauthVersionLast="47" xr6:coauthVersionMax="47" xr10:uidLastSave="{00000000-0000-0000-0000-000000000000}"/>
  <bookViews>
    <workbookView xWindow="-120" yWindow="-120" windowWidth="20730" windowHeight="11160" xr2:uid="{A27062F9-E766-49DA-8398-E1C8D547919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1" i="1" l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AG81" i="1" s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AG80" i="1" s="1"/>
  <c r="AG79" i="1"/>
  <c r="AF79" i="1"/>
  <c r="AE79" i="1"/>
  <c r="AD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AG78" i="1" s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G77" i="1" s="1"/>
  <c r="AG76" i="1"/>
  <c r="AF76" i="1"/>
  <c r="AE76" i="1"/>
  <c r="AD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G75" i="1" s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G74" i="1" s="1"/>
  <c r="AG73" i="1"/>
  <c r="AF73" i="1"/>
  <c r="AE73" i="1"/>
  <c r="AD73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D49" i="1" s="1"/>
  <c r="E49" i="1"/>
  <c r="AG49" i="1" s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AE48" i="1" s="1"/>
  <c r="F48" i="1"/>
  <c r="AD48" i="1" s="1"/>
  <c r="E48" i="1"/>
  <c r="AG47" i="1"/>
  <c r="AF47" i="1"/>
  <c r="AE47" i="1"/>
  <c r="AD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AE46" i="1" s="1"/>
  <c r="F46" i="1"/>
  <c r="AD46" i="1" s="1"/>
  <c r="E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AE45" i="1" s="1"/>
  <c r="F45" i="1"/>
  <c r="AD45" i="1" s="1"/>
  <c r="E45" i="1"/>
  <c r="AG44" i="1"/>
  <c r="AF44" i="1"/>
  <c r="AE44" i="1"/>
  <c r="AD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AE43" i="1" s="1"/>
  <c r="F43" i="1"/>
  <c r="AD43" i="1" s="1"/>
  <c r="E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AE42" i="1" s="1"/>
  <c r="F42" i="1"/>
  <c r="AD42" i="1" s="1"/>
  <c r="E42" i="1"/>
  <c r="AG41" i="1"/>
  <c r="AF41" i="1"/>
  <c r="AE41" i="1"/>
  <c r="AD41" i="1"/>
  <c r="AD74" i="1" l="1"/>
  <c r="AD78" i="1"/>
  <c r="AE75" i="1"/>
  <c r="AE77" i="1"/>
  <c r="AE78" i="1"/>
  <c r="AE80" i="1"/>
  <c r="AE81" i="1"/>
  <c r="AD75" i="1"/>
  <c r="AD77" i="1"/>
  <c r="AD80" i="1"/>
  <c r="AD81" i="1"/>
  <c r="AE74" i="1"/>
  <c r="AG42" i="1"/>
  <c r="AG43" i="1"/>
  <c r="AG45" i="1"/>
  <c r="AG46" i="1"/>
  <c r="AG48" i="1"/>
  <c r="AE49" i="1"/>
</calcChain>
</file>

<file path=xl/sharedStrings.xml><?xml version="1.0" encoding="utf-8"?>
<sst xmlns="http://schemas.openxmlformats.org/spreadsheetml/2006/main" count="119" uniqueCount="71">
  <si>
    <t>フィラメント収縮補正について補正値を求めるため、下記の条件にて造形しました。</t>
    <rPh sb="6" eb="8">
      <t>シュウシュク</t>
    </rPh>
    <rPh sb="8" eb="10">
      <t>ホセイ</t>
    </rPh>
    <rPh sb="14" eb="17">
      <t>ホセイチ</t>
    </rPh>
    <rPh sb="18" eb="19">
      <t>モト</t>
    </rPh>
    <rPh sb="24" eb="26">
      <t>カキ</t>
    </rPh>
    <rPh sb="27" eb="29">
      <t>ジョウケン</t>
    </rPh>
    <rPh sb="31" eb="33">
      <t>ゾウケイ</t>
    </rPh>
    <phoneticPr fontId="1"/>
  </si>
  <si>
    <t>積層ピッチは一律0.2mmとする。</t>
    <rPh sb="0" eb="2">
      <t>セキソウ</t>
    </rPh>
    <rPh sb="6" eb="8">
      <t>イチリツ</t>
    </rPh>
    <phoneticPr fontId="1"/>
  </si>
  <si>
    <t>充填率は15%</t>
    <rPh sb="0" eb="2">
      <t>ジュウテン</t>
    </rPh>
    <rPh sb="2" eb="3">
      <t>リツ</t>
    </rPh>
    <phoneticPr fontId="1"/>
  </si>
  <si>
    <t>材質はABS（グレー）</t>
    <rPh sb="0" eb="2">
      <t>ザイシツ</t>
    </rPh>
    <phoneticPr fontId="1"/>
  </si>
  <si>
    <t>充填方法はジャイロイド</t>
    <rPh sb="0" eb="2">
      <t>ジュウテン</t>
    </rPh>
    <rPh sb="2" eb="4">
      <t>ホウホウ</t>
    </rPh>
    <phoneticPr fontId="1"/>
  </si>
  <si>
    <t>寸法の測定方法</t>
    <rPh sb="0" eb="2">
      <t>スンポウ</t>
    </rPh>
    <rPh sb="3" eb="5">
      <t>ソクテイ</t>
    </rPh>
    <rPh sb="5" eb="7">
      <t>ホウホウ</t>
    </rPh>
    <phoneticPr fontId="1"/>
  </si>
  <si>
    <t>測定器はマイクロメーターを使用</t>
    <rPh sb="0" eb="2">
      <t>ソクテイ</t>
    </rPh>
    <rPh sb="2" eb="3">
      <t>キ</t>
    </rPh>
    <rPh sb="13" eb="15">
      <t>シヨウ</t>
    </rPh>
    <phoneticPr fontId="1"/>
  </si>
  <si>
    <t>造形条件</t>
    <rPh sb="0" eb="2">
      <t>ゾウケイ</t>
    </rPh>
    <rPh sb="2" eb="4">
      <t>ジョウケン</t>
    </rPh>
    <phoneticPr fontId="1"/>
  </si>
  <si>
    <t>プラットフォームは「ラフトとブリム」の設定</t>
    <rPh sb="19" eb="21">
      <t>セッテイ</t>
    </rPh>
    <phoneticPr fontId="1"/>
  </si>
  <si>
    <t>➀</t>
    <phoneticPr fontId="1"/>
  </si>
  <si>
    <t>②</t>
    <phoneticPr fontId="1"/>
  </si>
  <si>
    <t>（基本的にはデフォルトの設定にて作製）</t>
    <rPh sb="1" eb="4">
      <t>キホンテキ</t>
    </rPh>
    <rPh sb="12" eb="14">
      <t>セッテイ</t>
    </rPh>
    <rPh sb="16" eb="18">
      <t>サクセイ</t>
    </rPh>
    <phoneticPr fontId="1"/>
  </si>
  <si>
    <t>測定ポイントは下記の通り</t>
    <rPh sb="0" eb="2">
      <t>ソクテイ</t>
    </rPh>
    <rPh sb="7" eb="9">
      <t>カキ</t>
    </rPh>
    <rPh sb="10" eb="11">
      <t>トオ</t>
    </rPh>
    <phoneticPr fontId="1"/>
  </si>
  <si>
    <t>・一つはフィラメント収縮補正なし</t>
    <rPh sb="1" eb="2">
      <t>ヒト</t>
    </rPh>
    <rPh sb="10" eb="12">
      <t>シュウシュク</t>
    </rPh>
    <rPh sb="12" eb="14">
      <t>ホセイ</t>
    </rPh>
    <phoneticPr fontId="1"/>
  </si>
  <si>
    <t>・もう一つは補正値あり</t>
    <rPh sb="3" eb="4">
      <t>ヒト</t>
    </rPh>
    <rPh sb="6" eb="9">
      <t>ホセイチ</t>
    </rPh>
    <phoneticPr fontId="1"/>
  </si>
  <si>
    <t>1辺５0mmの立方体を2つ造形（右写真）</t>
    <rPh sb="1" eb="2">
      <t>ペン</t>
    </rPh>
    <rPh sb="7" eb="10">
      <t>リッポウタイ</t>
    </rPh>
    <rPh sb="13" eb="15">
      <t>ゾウケイ</t>
    </rPh>
    <rPh sb="16" eb="17">
      <t>ミギ</t>
    </rPh>
    <rPh sb="17" eb="19">
      <t>シャシン</t>
    </rPh>
    <phoneticPr fontId="1"/>
  </si>
  <si>
    <t>マイクロメーターにて面間測定</t>
    <rPh sb="10" eb="11">
      <t>メン</t>
    </rPh>
    <rPh sb="11" eb="12">
      <t>カン</t>
    </rPh>
    <rPh sb="12" eb="14">
      <t>ソクテイ</t>
    </rPh>
    <phoneticPr fontId="1"/>
  </si>
  <si>
    <t>一面25ポイントの測定を行い、X軸、Y軸、Z軸の計75ポイントの測定を実施</t>
    <rPh sb="0" eb="2">
      <t>イチメン</t>
    </rPh>
    <rPh sb="9" eb="11">
      <t>ソクテイ</t>
    </rPh>
    <rPh sb="12" eb="13">
      <t>オコナ</t>
    </rPh>
    <rPh sb="16" eb="17">
      <t>ジク</t>
    </rPh>
    <rPh sb="19" eb="20">
      <t>ジク</t>
    </rPh>
    <rPh sb="22" eb="23">
      <t>ジク</t>
    </rPh>
    <rPh sb="24" eb="25">
      <t>ケイ</t>
    </rPh>
    <rPh sb="32" eb="34">
      <t>ソクテイ</t>
    </rPh>
    <rPh sb="35" eb="37">
      <t>ジッシ</t>
    </rPh>
    <phoneticPr fontId="1"/>
  </si>
  <si>
    <t>③</t>
    <phoneticPr fontId="1"/>
  </si>
  <si>
    <t>寸法の測定結果</t>
    <rPh sb="0" eb="2">
      <t>スンポウ</t>
    </rPh>
    <rPh sb="3" eb="5">
      <t>ソクテイ</t>
    </rPh>
    <rPh sb="5" eb="7">
      <t>ケッカ</t>
    </rPh>
    <phoneticPr fontId="1"/>
  </si>
  <si>
    <t>・フィラメント収縮補正なし</t>
    <rPh sb="7" eb="9">
      <t>シュウシュク</t>
    </rPh>
    <rPh sb="9" eb="11">
      <t>ホセイ</t>
    </rPh>
    <phoneticPr fontId="1"/>
  </si>
  <si>
    <t>積層ピッチ</t>
    <rPh sb="0" eb="2">
      <t>セキソウ</t>
    </rPh>
    <phoneticPr fontId="1"/>
  </si>
  <si>
    <t>充填率（％）</t>
    <rPh sb="0" eb="2">
      <t>ジュウテン</t>
    </rPh>
    <rPh sb="2" eb="3">
      <t>リツ</t>
    </rPh>
    <phoneticPr fontId="1"/>
  </si>
  <si>
    <t>寸法</t>
    <rPh sb="0" eb="2">
      <t>スンポウ</t>
    </rPh>
    <phoneticPr fontId="1"/>
  </si>
  <si>
    <t>①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</si>
  <si>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</si>
  <si>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</si>
  <si>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</si>
  <si>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</si>
  <si>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</si>
  <si>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</si>
  <si>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</si>
  <si>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</si>
  <si>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</si>
  <si>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</si>
  <si>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</si>
  <si>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</si>
  <si>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</si>
  <si>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</si>
  <si>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</si>
  <si>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</si>
  <si>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</si>
  <si>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</si>
  <si>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</si>
  <si>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</si>
  <si>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</si>
  <si>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</si>
  <si>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</si>
  <si>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</si>
  <si>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標準偏差</t>
    <rPh sb="0" eb="2">
      <t>ヒョウジュン</t>
    </rPh>
    <rPh sb="2" eb="4">
      <t>ヘンサ</t>
    </rPh>
    <phoneticPr fontId="1"/>
  </si>
  <si>
    <t>平均</t>
    <rPh sb="0" eb="2">
      <t>ヘイキン</t>
    </rPh>
    <phoneticPr fontId="1"/>
  </si>
  <si>
    <t>測定値X</t>
    <rPh sb="0" eb="3">
      <t>ソクテイチ</t>
    </rPh>
    <phoneticPr fontId="1"/>
  </si>
  <si>
    <t>差（B-A）</t>
    <rPh sb="0" eb="1">
      <t>サ</t>
    </rPh>
    <phoneticPr fontId="1"/>
  </si>
  <si>
    <t>収縮率</t>
    <rPh sb="0" eb="2">
      <t>シュウシュク</t>
    </rPh>
    <rPh sb="2" eb="3">
      <t>リツ</t>
    </rPh>
    <phoneticPr fontId="1"/>
  </si>
  <si>
    <t>測定値Y</t>
    <rPh sb="0" eb="3">
      <t>ソクテイチ</t>
    </rPh>
    <phoneticPr fontId="1"/>
  </si>
  <si>
    <t>測定値Z</t>
    <rPh sb="0" eb="3">
      <t>ソクテイチ</t>
    </rPh>
    <phoneticPr fontId="1"/>
  </si>
  <si>
    <t>3軸の測定値のそれぞれの平均値</t>
    <rPh sb="1" eb="2">
      <t>ジク</t>
    </rPh>
    <rPh sb="3" eb="6">
      <t>ソクテイチ</t>
    </rPh>
    <rPh sb="12" eb="15">
      <t>ヘイキンチ</t>
    </rPh>
    <phoneticPr fontId="1"/>
  </si>
  <si>
    <t>X軸：</t>
    <rPh sb="1" eb="2">
      <t>ジク</t>
    </rPh>
    <phoneticPr fontId="1"/>
  </si>
  <si>
    <t>Y軸：</t>
    <rPh sb="1" eb="2">
      <t>ジク</t>
    </rPh>
    <phoneticPr fontId="1"/>
  </si>
  <si>
    <t>Z軸：</t>
    <rPh sb="1" eb="2">
      <t>ジク</t>
    </rPh>
    <phoneticPr fontId="1"/>
  </si>
  <si>
    <t>補正値を求めるため、設計値50mmからそれぞれ引き、スケーリング係数を求める</t>
    <rPh sb="0" eb="3">
      <t>ホセイチ</t>
    </rPh>
    <rPh sb="4" eb="5">
      <t>モト</t>
    </rPh>
    <rPh sb="10" eb="13">
      <t>セッケイチ</t>
    </rPh>
    <rPh sb="23" eb="24">
      <t>ヒ</t>
    </rPh>
    <rPh sb="32" eb="34">
      <t>ケイスウ</t>
    </rPh>
    <rPh sb="35" eb="36">
      <t>モト</t>
    </rPh>
    <phoneticPr fontId="1"/>
  </si>
  <si>
    <t>(50-49.754)*100=100.49</t>
    <phoneticPr fontId="1"/>
  </si>
  <si>
    <t>(50-49.759)*100=100.48</t>
    <phoneticPr fontId="1"/>
  </si>
  <si>
    <t>(50-49.867)*100=100.27</t>
    <phoneticPr fontId="1"/>
  </si>
  <si>
    <t>ideaMakerの下記の設定画面にて上記の係数を入力し、再度同条件にて造形</t>
    <rPh sb="10" eb="12">
      <t>カキ</t>
    </rPh>
    <rPh sb="13" eb="15">
      <t>セッテイ</t>
    </rPh>
    <rPh sb="15" eb="17">
      <t>ガメン</t>
    </rPh>
    <rPh sb="19" eb="21">
      <t>ジョウキ</t>
    </rPh>
    <rPh sb="22" eb="24">
      <t>ケイスウ</t>
    </rPh>
    <rPh sb="25" eb="27">
      <t>ニュウリョク</t>
    </rPh>
    <rPh sb="29" eb="31">
      <t>サイド</t>
    </rPh>
    <rPh sb="31" eb="34">
      <t>ドウジョウケン</t>
    </rPh>
    <rPh sb="36" eb="38">
      <t>ゾウケイ</t>
    </rPh>
    <phoneticPr fontId="1"/>
  </si>
  <si>
    <t>・フィラメント収縮補正あり</t>
    <rPh sb="7" eb="9">
      <t>シュウシュク</t>
    </rPh>
    <rPh sb="9" eb="11">
      <t>ホセイ</t>
    </rPh>
    <phoneticPr fontId="1"/>
  </si>
  <si>
    <t>それぞれの測定結果を下記にグラフ化</t>
    <rPh sb="5" eb="7">
      <t>ソクテイ</t>
    </rPh>
    <rPh sb="7" eb="9">
      <t>ケッカ</t>
    </rPh>
    <rPh sb="10" eb="12">
      <t>カキ</t>
    </rPh>
    <rPh sb="16" eb="17">
      <t>カ</t>
    </rPh>
    <phoneticPr fontId="1"/>
  </si>
  <si>
    <t>考察</t>
    <rPh sb="0" eb="2">
      <t>コウサツ</t>
    </rPh>
    <phoneticPr fontId="1"/>
  </si>
  <si>
    <t>X軸とY軸については、フィラメント収縮補正値を入れることで設計値(50mm）にかなり近い値となった。</t>
    <rPh sb="1" eb="2">
      <t>ジク</t>
    </rPh>
    <rPh sb="4" eb="5">
      <t>ジク</t>
    </rPh>
    <rPh sb="17" eb="19">
      <t>シュウシュク</t>
    </rPh>
    <rPh sb="19" eb="21">
      <t>ホセイ</t>
    </rPh>
    <rPh sb="21" eb="22">
      <t>チ</t>
    </rPh>
    <rPh sb="23" eb="24">
      <t>イ</t>
    </rPh>
    <rPh sb="29" eb="32">
      <t>セッケイチ</t>
    </rPh>
    <rPh sb="42" eb="43">
      <t>チカ</t>
    </rPh>
    <rPh sb="44" eb="45">
      <t>アタイ</t>
    </rPh>
    <phoneticPr fontId="1"/>
  </si>
  <si>
    <t>Z軸については、ほとんど変化がなく原因が不明</t>
    <rPh sb="1" eb="2">
      <t>ジク</t>
    </rPh>
    <rPh sb="12" eb="14">
      <t>ヘンカ</t>
    </rPh>
    <rPh sb="17" eb="19">
      <t>ゲンイン</t>
    </rPh>
    <rPh sb="20" eb="22">
      <t>フメイ</t>
    </rPh>
    <phoneticPr fontId="1"/>
  </si>
  <si>
    <t>一度メーカーに問い合わせし、解決方法はないか確認</t>
    <rPh sb="0" eb="2">
      <t>イチド</t>
    </rPh>
    <rPh sb="7" eb="8">
      <t>ト</t>
    </rPh>
    <rPh sb="9" eb="10">
      <t>ア</t>
    </rPh>
    <rPh sb="14" eb="16">
      <t>カイケツ</t>
    </rPh>
    <rPh sb="16" eb="18">
      <t>ホウホウ</t>
    </rPh>
    <rPh sb="22" eb="2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</si>
</sst>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0" fontId="0" fillId="0" borderId="10" xfId="0" applyNumberFormat="1" applyBorder="1">
      <alignment vertical="center"/>
    </xf>
    <xf numFmtId="10" fontId="0" fillId="0" borderId="11" xfId="0" applyNumberFormat="1" applyBorder="1">
      <alignment vertical="center"/>
    </xf>
    <xf numFmtId="10" fontId="0" fillId="0" borderId="12" xfId="0" applyNumberFormat="1" applyBorder="1">
      <alignment vertical="center"/>
    </xf>
    <xf numFmtId="0" fontId="0" fillId="0" borderId="14" xfId="0" applyBorder="1">
      <alignment vertical="center"/>
    </xf>
    <xf numFmtId="10" fontId="0" fillId="0" borderId="14" xfId="0" applyNumberFormat="1" applyBorder="1">
      <alignment vertical="center"/>
    </xf>
    <xf numFmtId="10" fontId="0" fillId="0" borderId="15" xfId="0" applyNumberFormat="1" applyBorder="1">
      <alignment vertical="center"/>
    </xf>
    <xf numFmtId="10" fontId="0" fillId="0" borderId="16" xfId="0" applyNumberFormat="1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b="1"/>
              <a:t>X</a:t>
            </a:r>
            <a:r>
              <a:rPr lang="ja-JP" altLang="en-US" b="1"/>
              <a:t>軸補正値有無比較（</a:t>
            </a:r>
            <a:r>
              <a:rPr lang="en-US" altLang="ja-JP" b="1"/>
              <a:t>mm</a:t>
            </a:r>
            <a:r>
              <a:rPr lang="ja-JP" altLang="en-US" b="1"/>
              <a:t>）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補正値あり(100.49%)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[1]集計結果!$E$83:$AC$83</c:f>
              <c:strCache>
                <c:ptCount val="25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  <c:pt idx="12">
                  <c:v>⑬</c:v>
                </c:pt>
                <c:pt idx="13">
                  <c:v>⑭</c:v>
                </c:pt>
                <c:pt idx="14">
                  <c:v>⑮</c:v>
                </c:pt>
                <c:pt idx="15">
                  <c:v>⑯</c:v>
                </c:pt>
                <c:pt idx="16">
                  <c:v>⑰</c:v>
                </c:pt>
                <c:pt idx="17">
                  <c:v>⑱</c:v>
                </c:pt>
                <c:pt idx="18">
                  <c:v>⑲</c:v>
                </c:pt>
                <c:pt idx="19">
                  <c:v>⑳</c:v>
                </c:pt>
                <c:pt idx="20">
                  <c:v>㉑</c:v>
                </c:pt>
                <c:pt idx="21">
                  <c:v>㉒</c:v>
                </c:pt>
                <c:pt idx="22">
                  <c:v>㉓</c:v>
                </c:pt>
                <c:pt idx="23">
                  <c:v>㉔</c:v>
                </c:pt>
                <c:pt idx="24">
                  <c:v>㉕</c:v>
                </c:pt>
              </c:strCache>
            </c:strRef>
          </c:cat>
          <c:val>
            <c:numRef>
              <c:f>[1]集計結果!$E$84:$AC$84</c:f>
              <c:numCache>
                <c:formatCode>General</c:formatCode>
                <c:ptCount val="25"/>
                <c:pt idx="0">
                  <c:v>50.029000000000003</c:v>
                </c:pt>
                <c:pt idx="1">
                  <c:v>50.026000000000003</c:v>
                </c:pt>
                <c:pt idx="2">
                  <c:v>50.021000000000001</c:v>
                </c:pt>
                <c:pt idx="3">
                  <c:v>50.008000000000003</c:v>
                </c:pt>
                <c:pt idx="4">
                  <c:v>50.015000000000001</c:v>
                </c:pt>
                <c:pt idx="5">
                  <c:v>50.018000000000001</c:v>
                </c:pt>
                <c:pt idx="6">
                  <c:v>50.03</c:v>
                </c:pt>
                <c:pt idx="7">
                  <c:v>50.027999999999999</c:v>
                </c:pt>
                <c:pt idx="8">
                  <c:v>50.021000000000001</c:v>
                </c:pt>
                <c:pt idx="9">
                  <c:v>50.02</c:v>
                </c:pt>
                <c:pt idx="10">
                  <c:v>50.015000000000001</c:v>
                </c:pt>
                <c:pt idx="11">
                  <c:v>50.017000000000003</c:v>
                </c:pt>
                <c:pt idx="12">
                  <c:v>50.021999999999998</c:v>
                </c:pt>
                <c:pt idx="13">
                  <c:v>50.021000000000001</c:v>
                </c:pt>
                <c:pt idx="14">
                  <c:v>50.017000000000003</c:v>
                </c:pt>
                <c:pt idx="15">
                  <c:v>49.997</c:v>
                </c:pt>
                <c:pt idx="16">
                  <c:v>50.012</c:v>
                </c:pt>
                <c:pt idx="17">
                  <c:v>50.024000000000001</c:v>
                </c:pt>
                <c:pt idx="18">
                  <c:v>50.018999999999998</c:v>
                </c:pt>
                <c:pt idx="19">
                  <c:v>50.015999999999998</c:v>
                </c:pt>
                <c:pt idx="20">
                  <c:v>49.988999999999997</c:v>
                </c:pt>
                <c:pt idx="21">
                  <c:v>50</c:v>
                </c:pt>
                <c:pt idx="22">
                  <c:v>50.003</c:v>
                </c:pt>
                <c:pt idx="23">
                  <c:v>50.005000000000003</c:v>
                </c:pt>
                <c:pt idx="24">
                  <c:v>49.997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8-4E0F-BC6B-6A9E0A6F7687}"/>
            </c:ext>
          </c:extLst>
        </c:ser>
        <c:ser>
          <c:idx val="1"/>
          <c:order val="1"/>
          <c:tx>
            <c:v>補正値なし(100%)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[1]集計結果!$E$83:$AC$83</c:f>
              <c:strCache>
                <c:ptCount val="25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  <c:pt idx="12">
                  <c:v>⑬</c:v>
                </c:pt>
                <c:pt idx="13">
                  <c:v>⑭</c:v>
                </c:pt>
                <c:pt idx="14">
                  <c:v>⑮</c:v>
                </c:pt>
                <c:pt idx="15">
                  <c:v>⑯</c:v>
                </c:pt>
                <c:pt idx="16">
                  <c:v>⑰</c:v>
                </c:pt>
                <c:pt idx="17">
                  <c:v>⑱</c:v>
                </c:pt>
                <c:pt idx="18">
                  <c:v>⑲</c:v>
                </c:pt>
                <c:pt idx="19">
                  <c:v>⑳</c:v>
                </c:pt>
                <c:pt idx="20">
                  <c:v>㉑</c:v>
                </c:pt>
                <c:pt idx="21">
                  <c:v>㉒</c:v>
                </c:pt>
                <c:pt idx="22">
                  <c:v>㉓</c:v>
                </c:pt>
                <c:pt idx="23">
                  <c:v>㉔</c:v>
                </c:pt>
                <c:pt idx="24">
                  <c:v>㉕</c:v>
                </c:pt>
              </c:strCache>
            </c:strRef>
          </c:cat>
          <c:val>
            <c:numRef>
              <c:f>[1]集計結果!$E$8:$AC$8</c:f>
              <c:numCache>
                <c:formatCode>General</c:formatCode>
                <c:ptCount val="25"/>
                <c:pt idx="0">
                  <c:v>49.752000000000002</c:v>
                </c:pt>
                <c:pt idx="1">
                  <c:v>49.758000000000003</c:v>
                </c:pt>
                <c:pt idx="2">
                  <c:v>49.759</c:v>
                </c:pt>
                <c:pt idx="3">
                  <c:v>49.755000000000003</c:v>
                </c:pt>
                <c:pt idx="4">
                  <c:v>49.758000000000003</c:v>
                </c:pt>
                <c:pt idx="5">
                  <c:v>49.746000000000002</c:v>
                </c:pt>
                <c:pt idx="6">
                  <c:v>49.761000000000003</c:v>
                </c:pt>
                <c:pt idx="7">
                  <c:v>49.765000000000001</c:v>
                </c:pt>
                <c:pt idx="8">
                  <c:v>49.764000000000003</c:v>
                </c:pt>
                <c:pt idx="9">
                  <c:v>49.76</c:v>
                </c:pt>
                <c:pt idx="10">
                  <c:v>49.74</c:v>
                </c:pt>
                <c:pt idx="11">
                  <c:v>49.76</c:v>
                </c:pt>
                <c:pt idx="12">
                  <c:v>49.768999999999998</c:v>
                </c:pt>
                <c:pt idx="13">
                  <c:v>49.759</c:v>
                </c:pt>
                <c:pt idx="14">
                  <c:v>49.756</c:v>
                </c:pt>
                <c:pt idx="15">
                  <c:v>49.75</c:v>
                </c:pt>
                <c:pt idx="16">
                  <c:v>49.762</c:v>
                </c:pt>
                <c:pt idx="17">
                  <c:v>49.768999999999998</c:v>
                </c:pt>
                <c:pt idx="18">
                  <c:v>49.76</c:v>
                </c:pt>
                <c:pt idx="19">
                  <c:v>49.746000000000002</c:v>
                </c:pt>
                <c:pt idx="20">
                  <c:v>49.738999999999997</c:v>
                </c:pt>
                <c:pt idx="21">
                  <c:v>49.752000000000002</c:v>
                </c:pt>
                <c:pt idx="22">
                  <c:v>49.753999999999998</c:v>
                </c:pt>
                <c:pt idx="23">
                  <c:v>49.74</c:v>
                </c:pt>
                <c:pt idx="24">
                  <c:v>49.723999999999997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8-4E0F-BC6B-6A9E0A6F7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06863"/>
        <c:axId val="235026063"/>
      </c:radarChart>
      <c:catAx>
        <c:axId val="23500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026063"/>
        <c:crosses val="autoZero"/>
        <c:auto val="1"/>
        <c:lblAlgn val="ctr"/>
        <c:lblOffset val="100"/>
        <c:noMultiLvlLbl val="0"/>
      </c:catAx>
      <c:valAx>
        <c:axId val="23502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00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b="1"/>
              <a:t>Y</a:t>
            </a:r>
            <a:r>
              <a:rPr lang="ja-JP" altLang="en-US" b="1"/>
              <a:t>軸補正値有無比較（</a:t>
            </a:r>
            <a:r>
              <a:rPr lang="en-US" altLang="ja-JP" b="1"/>
              <a:t>mm</a:t>
            </a:r>
            <a:r>
              <a:rPr lang="ja-JP" altLang="en-US" b="1"/>
              <a:t>）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補正値あり(100.48%)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[1]集計結果!$E$83:$AC$83</c:f>
              <c:strCache>
                <c:ptCount val="25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  <c:pt idx="12">
                  <c:v>⑬</c:v>
                </c:pt>
                <c:pt idx="13">
                  <c:v>⑭</c:v>
                </c:pt>
                <c:pt idx="14">
                  <c:v>⑮</c:v>
                </c:pt>
                <c:pt idx="15">
                  <c:v>⑯</c:v>
                </c:pt>
                <c:pt idx="16">
                  <c:v>⑰</c:v>
                </c:pt>
                <c:pt idx="17">
                  <c:v>⑱</c:v>
                </c:pt>
                <c:pt idx="18">
                  <c:v>⑲</c:v>
                </c:pt>
                <c:pt idx="19">
                  <c:v>⑳</c:v>
                </c:pt>
                <c:pt idx="20">
                  <c:v>㉑</c:v>
                </c:pt>
                <c:pt idx="21">
                  <c:v>㉒</c:v>
                </c:pt>
                <c:pt idx="22">
                  <c:v>㉓</c:v>
                </c:pt>
                <c:pt idx="23">
                  <c:v>㉔</c:v>
                </c:pt>
                <c:pt idx="24">
                  <c:v>㉕</c:v>
                </c:pt>
              </c:strCache>
            </c:strRef>
          </c:cat>
          <c:val>
            <c:numRef>
              <c:f>[1]集計結果!$E$87:$AC$87</c:f>
              <c:numCache>
                <c:formatCode>General</c:formatCode>
                <c:ptCount val="25"/>
                <c:pt idx="0">
                  <c:v>50.015999999999998</c:v>
                </c:pt>
                <c:pt idx="1">
                  <c:v>50.006999999999998</c:v>
                </c:pt>
                <c:pt idx="2">
                  <c:v>50.006999999999998</c:v>
                </c:pt>
                <c:pt idx="3">
                  <c:v>49.994999999999997</c:v>
                </c:pt>
                <c:pt idx="4">
                  <c:v>50.006</c:v>
                </c:pt>
                <c:pt idx="5">
                  <c:v>50.015999999999998</c:v>
                </c:pt>
                <c:pt idx="6">
                  <c:v>50.015999999999998</c:v>
                </c:pt>
                <c:pt idx="7">
                  <c:v>50.03</c:v>
                </c:pt>
                <c:pt idx="8">
                  <c:v>50.02</c:v>
                </c:pt>
                <c:pt idx="9">
                  <c:v>50.018000000000001</c:v>
                </c:pt>
                <c:pt idx="10">
                  <c:v>50.003</c:v>
                </c:pt>
                <c:pt idx="11">
                  <c:v>50.015000000000001</c:v>
                </c:pt>
                <c:pt idx="12">
                  <c:v>50.02</c:v>
                </c:pt>
                <c:pt idx="13">
                  <c:v>50.012999999999998</c:v>
                </c:pt>
                <c:pt idx="14">
                  <c:v>50.009</c:v>
                </c:pt>
                <c:pt idx="15">
                  <c:v>49.991999999999997</c:v>
                </c:pt>
                <c:pt idx="16">
                  <c:v>50.003999999999998</c:v>
                </c:pt>
                <c:pt idx="17">
                  <c:v>50.01</c:v>
                </c:pt>
                <c:pt idx="18">
                  <c:v>50.000999999999998</c:v>
                </c:pt>
                <c:pt idx="19">
                  <c:v>49.994999999999997</c:v>
                </c:pt>
                <c:pt idx="20">
                  <c:v>49.97</c:v>
                </c:pt>
                <c:pt idx="21">
                  <c:v>49.997</c:v>
                </c:pt>
                <c:pt idx="22">
                  <c:v>49.997999999999998</c:v>
                </c:pt>
                <c:pt idx="23">
                  <c:v>49.997</c:v>
                </c:pt>
                <c:pt idx="2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8-4812-B6A6-54211180B597}"/>
            </c:ext>
          </c:extLst>
        </c:ser>
        <c:ser>
          <c:idx val="1"/>
          <c:order val="1"/>
          <c:tx>
            <c:v>補正値なし(100%)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[1]集計結果!$E$83:$AC$83</c:f>
              <c:strCache>
                <c:ptCount val="25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  <c:pt idx="12">
                  <c:v>⑬</c:v>
                </c:pt>
                <c:pt idx="13">
                  <c:v>⑭</c:v>
                </c:pt>
                <c:pt idx="14">
                  <c:v>⑮</c:v>
                </c:pt>
                <c:pt idx="15">
                  <c:v>⑯</c:v>
                </c:pt>
                <c:pt idx="16">
                  <c:v>⑰</c:v>
                </c:pt>
                <c:pt idx="17">
                  <c:v>⑱</c:v>
                </c:pt>
                <c:pt idx="18">
                  <c:v>⑲</c:v>
                </c:pt>
                <c:pt idx="19">
                  <c:v>⑳</c:v>
                </c:pt>
                <c:pt idx="20">
                  <c:v>㉑</c:v>
                </c:pt>
                <c:pt idx="21">
                  <c:v>㉒</c:v>
                </c:pt>
                <c:pt idx="22">
                  <c:v>㉓</c:v>
                </c:pt>
                <c:pt idx="23">
                  <c:v>㉔</c:v>
                </c:pt>
                <c:pt idx="24">
                  <c:v>㉕</c:v>
                </c:pt>
              </c:strCache>
            </c:strRef>
          </c:cat>
          <c:val>
            <c:numRef>
              <c:f>[1]集計結果!$E$11:$AC$11</c:f>
              <c:numCache>
                <c:formatCode>General</c:formatCode>
                <c:ptCount val="25"/>
                <c:pt idx="0">
                  <c:v>49.776000000000003</c:v>
                </c:pt>
                <c:pt idx="1">
                  <c:v>49.762999999999998</c:v>
                </c:pt>
                <c:pt idx="2">
                  <c:v>49.756</c:v>
                </c:pt>
                <c:pt idx="3">
                  <c:v>49.747999999999998</c:v>
                </c:pt>
                <c:pt idx="4">
                  <c:v>49.765000000000001</c:v>
                </c:pt>
                <c:pt idx="5">
                  <c:v>49.768000000000001</c:v>
                </c:pt>
                <c:pt idx="6">
                  <c:v>49.767000000000003</c:v>
                </c:pt>
                <c:pt idx="7">
                  <c:v>49.758000000000003</c:v>
                </c:pt>
                <c:pt idx="8">
                  <c:v>49.753999999999998</c:v>
                </c:pt>
                <c:pt idx="9">
                  <c:v>49.771999999999998</c:v>
                </c:pt>
                <c:pt idx="10">
                  <c:v>49.776000000000003</c:v>
                </c:pt>
                <c:pt idx="11">
                  <c:v>49.771999999999998</c:v>
                </c:pt>
                <c:pt idx="12">
                  <c:v>49.76</c:v>
                </c:pt>
                <c:pt idx="13">
                  <c:v>49.753</c:v>
                </c:pt>
                <c:pt idx="14">
                  <c:v>49.761000000000003</c:v>
                </c:pt>
                <c:pt idx="15">
                  <c:v>49.768999999999998</c:v>
                </c:pt>
                <c:pt idx="16">
                  <c:v>49.768999999999998</c:v>
                </c:pt>
                <c:pt idx="17">
                  <c:v>49.762999999999998</c:v>
                </c:pt>
                <c:pt idx="18">
                  <c:v>49.756999999999998</c:v>
                </c:pt>
                <c:pt idx="19">
                  <c:v>49.761000000000003</c:v>
                </c:pt>
                <c:pt idx="20">
                  <c:v>49.741</c:v>
                </c:pt>
                <c:pt idx="21">
                  <c:v>49.747</c:v>
                </c:pt>
                <c:pt idx="22">
                  <c:v>49.732999999999997</c:v>
                </c:pt>
                <c:pt idx="23">
                  <c:v>49.734999999999999</c:v>
                </c:pt>
                <c:pt idx="24">
                  <c:v>49.744999999999997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8-4812-B6A6-54211180B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06863"/>
        <c:axId val="235026063"/>
      </c:radarChart>
      <c:catAx>
        <c:axId val="23500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026063"/>
        <c:crosses val="autoZero"/>
        <c:auto val="1"/>
        <c:lblAlgn val="ctr"/>
        <c:lblOffset val="100"/>
        <c:noMultiLvlLbl val="0"/>
      </c:catAx>
      <c:valAx>
        <c:axId val="23502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00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b="1"/>
              <a:t>Z</a:t>
            </a:r>
            <a:r>
              <a:rPr lang="ja-JP" altLang="en-US" b="1"/>
              <a:t>軸補正値有無比較（</a:t>
            </a:r>
            <a:r>
              <a:rPr lang="en-US" altLang="ja-JP" b="1"/>
              <a:t>mm</a:t>
            </a:r>
            <a:r>
              <a:rPr lang="ja-JP" altLang="en-US" b="1"/>
              <a:t>）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補正値あり(100.27%)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[1]集計結果!$E$83:$AC$83</c:f>
              <c:strCache>
                <c:ptCount val="25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  <c:pt idx="12">
                  <c:v>⑬</c:v>
                </c:pt>
                <c:pt idx="13">
                  <c:v>⑭</c:v>
                </c:pt>
                <c:pt idx="14">
                  <c:v>⑮</c:v>
                </c:pt>
                <c:pt idx="15">
                  <c:v>⑯</c:v>
                </c:pt>
                <c:pt idx="16">
                  <c:v>⑰</c:v>
                </c:pt>
                <c:pt idx="17">
                  <c:v>⑱</c:v>
                </c:pt>
                <c:pt idx="18">
                  <c:v>⑲</c:v>
                </c:pt>
                <c:pt idx="19">
                  <c:v>⑳</c:v>
                </c:pt>
                <c:pt idx="20">
                  <c:v>㉑</c:v>
                </c:pt>
                <c:pt idx="21">
                  <c:v>㉒</c:v>
                </c:pt>
                <c:pt idx="22">
                  <c:v>㉓</c:v>
                </c:pt>
                <c:pt idx="23">
                  <c:v>㉔</c:v>
                </c:pt>
                <c:pt idx="24">
                  <c:v>㉕</c:v>
                </c:pt>
              </c:strCache>
            </c:strRef>
          </c:cat>
          <c:val>
            <c:numRef>
              <c:f>[1]集計結果!$E$90:$AC$90</c:f>
              <c:numCache>
                <c:formatCode>General</c:formatCode>
                <c:ptCount val="25"/>
                <c:pt idx="0">
                  <c:v>49.77</c:v>
                </c:pt>
                <c:pt idx="1">
                  <c:v>49.831000000000003</c:v>
                </c:pt>
                <c:pt idx="2">
                  <c:v>49.850999999999999</c:v>
                </c:pt>
                <c:pt idx="3">
                  <c:v>49.841999999999999</c:v>
                </c:pt>
                <c:pt idx="4">
                  <c:v>49.795999999999999</c:v>
                </c:pt>
                <c:pt idx="5">
                  <c:v>49.835999999999999</c:v>
                </c:pt>
                <c:pt idx="6">
                  <c:v>49.856999999999999</c:v>
                </c:pt>
                <c:pt idx="7">
                  <c:v>49.872</c:v>
                </c:pt>
                <c:pt idx="8">
                  <c:v>49.866999999999997</c:v>
                </c:pt>
                <c:pt idx="9">
                  <c:v>49.847000000000001</c:v>
                </c:pt>
                <c:pt idx="10">
                  <c:v>49.841999999999999</c:v>
                </c:pt>
                <c:pt idx="11">
                  <c:v>49.86</c:v>
                </c:pt>
                <c:pt idx="12">
                  <c:v>49.88</c:v>
                </c:pt>
                <c:pt idx="13">
                  <c:v>49.878</c:v>
                </c:pt>
                <c:pt idx="14">
                  <c:v>49.866</c:v>
                </c:pt>
                <c:pt idx="15">
                  <c:v>49.828000000000003</c:v>
                </c:pt>
                <c:pt idx="16">
                  <c:v>49.859000000000002</c:v>
                </c:pt>
                <c:pt idx="17">
                  <c:v>49.881999999999998</c:v>
                </c:pt>
                <c:pt idx="18">
                  <c:v>49.878</c:v>
                </c:pt>
                <c:pt idx="19">
                  <c:v>49.853999999999999</c:v>
                </c:pt>
                <c:pt idx="20">
                  <c:v>49.793999999999997</c:v>
                </c:pt>
                <c:pt idx="21">
                  <c:v>49.847999999999999</c:v>
                </c:pt>
                <c:pt idx="22">
                  <c:v>49.862000000000002</c:v>
                </c:pt>
                <c:pt idx="23">
                  <c:v>49.838000000000001</c:v>
                </c:pt>
                <c:pt idx="24">
                  <c:v>49.792999999999999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B-4B3A-A648-864448808BC2}"/>
            </c:ext>
          </c:extLst>
        </c:ser>
        <c:ser>
          <c:idx val="1"/>
          <c:order val="1"/>
          <c:tx>
            <c:v>補正値なし(100%)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[1]集計結果!$E$83:$AC$83</c:f>
              <c:strCache>
                <c:ptCount val="25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  <c:pt idx="12">
                  <c:v>⑬</c:v>
                </c:pt>
                <c:pt idx="13">
                  <c:v>⑭</c:v>
                </c:pt>
                <c:pt idx="14">
                  <c:v>⑮</c:v>
                </c:pt>
                <c:pt idx="15">
                  <c:v>⑯</c:v>
                </c:pt>
                <c:pt idx="16">
                  <c:v>⑰</c:v>
                </c:pt>
                <c:pt idx="17">
                  <c:v>⑱</c:v>
                </c:pt>
                <c:pt idx="18">
                  <c:v>⑲</c:v>
                </c:pt>
                <c:pt idx="19">
                  <c:v>⑳</c:v>
                </c:pt>
                <c:pt idx="20">
                  <c:v>㉑</c:v>
                </c:pt>
                <c:pt idx="21">
                  <c:v>㉒</c:v>
                </c:pt>
                <c:pt idx="22">
                  <c:v>㉓</c:v>
                </c:pt>
                <c:pt idx="23">
                  <c:v>㉔</c:v>
                </c:pt>
                <c:pt idx="24">
                  <c:v>㉕</c:v>
                </c:pt>
              </c:strCache>
            </c:strRef>
          </c:cat>
          <c:val>
            <c:numRef>
              <c:f>[1]集計結果!$E$14:$AC$14</c:f>
              <c:numCache>
                <c:formatCode>General</c:formatCode>
                <c:ptCount val="25"/>
                <c:pt idx="0">
                  <c:v>49.784999999999997</c:v>
                </c:pt>
                <c:pt idx="1">
                  <c:v>49.841000000000001</c:v>
                </c:pt>
                <c:pt idx="2">
                  <c:v>49.860999999999997</c:v>
                </c:pt>
                <c:pt idx="3">
                  <c:v>49.856000000000002</c:v>
                </c:pt>
                <c:pt idx="4">
                  <c:v>49.828000000000003</c:v>
                </c:pt>
                <c:pt idx="5">
                  <c:v>49.853999999999999</c:v>
                </c:pt>
                <c:pt idx="6">
                  <c:v>49.863999999999997</c:v>
                </c:pt>
                <c:pt idx="7">
                  <c:v>49.874000000000002</c:v>
                </c:pt>
                <c:pt idx="8">
                  <c:v>49.874000000000002</c:v>
                </c:pt>
                <c:pt idx="9">
                  <c:v>49.881999999999998</c:v>
                </c:pt>
                <c:pt idx="10">
                  <c:v>49.875999999999998</c:v>
                </c:pt>
                <c:pt idx="11">
                  <c:v>49.875</c:v>
                </c:pt>
                <c:pt idx="12">
                  <c:v>49.887</c:v>
                </c:pt>
                <c:pt idx="13">
                  <c:v>49.901000000000003</c:v>
                </c:pt>
                <c:pt idx="14">
                  <c:v>49.908999999999999</c:v>
                </c:pt>
                <c:pt idx="15">
                  <c:v>49.886000000000003</c:v>
                </c:pt>
                <c:pt idx="16">
                  <c:v>49.875999999999998</c:v>
                </c:pt>
                <c:pt idx="17">
                  <c:v>49.889000000000003</c:v>
                </c:pt>
                <c:pt idx="18">
                  <c:v>49.887</c:v>
                </c:pt>
                <c:pt idx="19">
                  <c:v>49.883000000000003</c:v>
                </c:pt>
                <c:pt idx="20">
                  <c:v>49.83</c:v>
                </c:pt>
                <c:pt idx="21">
                  <c:v>49.878</c:v>
                </c:pt>
                <c:pt idx="22">
                  <c:v>49.877000000000002</c:v>
                </c:pt>
                <c:pt idx="23">
                  <c:v>49.854999999999997</c:v>
                </c:pt>
                <c:pt idx="24">
                  <c:v>49.850999999999999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AB-4B3A-A648-864448808BC2}"/>
            </c:ext>
          </c:extLst>
        </c:ser>
        <c:ser>
          <c:idx val="2"/>
          <c:order val="2"/>
          <c:tx>
            <c:v>補正値なし（再測定）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[1]集計結果!$E$20:$AC$20</c:f>
              <c:numCache>
                <c:formatCode>General</c:formatCode>
                <c:ptCount val="25"/>
                <c:pt idx="0">
                  <c:v>49.802</c:v>
                </c:pt>
                <c:pt idx="1">
                  <c:v>49.844999999999999</c:v>
                </c:pt>
                <c:pt idx="2">
                  <c:v>49.869</c:v>
                </c:pt>
                <c:pt idx="3">
                  <c:v>49.863</c:v>
                </c:pt>
                <c:pt idx="4">
                  <c:v>49.837000000000003</c:v>
                </c:pt>
                <c:pt idx="5">
                  <c:v>49.86</c:v>
                </c:pt>
                <c:pt idx="6">
                  <c:v>49.872</c:v>
                </c:pt>
                <c:pt idx="7">
                  <c:v>49.878999999999998</c:v>
                </c:pt>
                <c:pt idx="8">
                  <c:v>49.881999999999998</c:v>
                </c:pt>
                <c:pt idx="9">
                  <c:v>49.892000000000003</c:v>
                </c:pt>
                <c:pt idx="10">
                  <c:v>49.878999999999998</c:v>
                </c:pt>
                <c:pt idx="11">
                  <c:v>49.881999999999998</c:v>
                </c:pt>
                <c:pt idx="12">
                  <c:v>49.893999999999998</c:v>
                </c:pt>
                <c:pt idx="13">
                  <c:v>49.905000000000001</c:v>
                </c:pt>
                <c:pt idx="14">
                  <c:v>49.917000000000002</c:v>
                </c:pt>
                <c:pt idx="15">
                  <c:v>49.881</c:v>
                </c:pt>
                <c:pt idx="16">
                  <c:v>49.892000000000003</c:v>
                </c:pt>
                <c:pt idx="17">
                  <c:v>49.902999999999999</c:v>
                </c:pt>
                <c:pt idx="18">
                  <c:v>49.901000000000003</c:v>
                </c:pt>
                <c:pt idx="19">
                  <c:v>49.886000000000003</c:v>
                </c:pt>
                <c:pt idx="20">
                  <c:v>49.843000000000004</c:v>
                </c:pt>
                <c:pt idx="21">
                  <c:v>49.890999999999998</c:v>
                </c:pt>
                <c:pt idx="22">
                  <c:v>49.892000000000003</c:v>
                </c:pt>
                <c:pt idx="23">
                  <c:v>49.869</c:v>
                </c:pt>
                <c:pt idx="24">
                  <c:v>49.845999999999997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AB-4B3A-A648-864448808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06863"/>
        <c:axId val="235026063"/>
      </c:radarChart>
      <c:catAx>
        <c:axId val="23500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026063"/>
        <c:crosses val="autoZero"/>
        <c:auto val="1"/>
        <c:lblAlgn val="ctr"/>
        <c:lblOffset val="100"/>
        <c:noMultiLvlLbl val="0"/>
      </c:catAx>
      <c:valAx>
        <c:axId val="235026063"/>
        <c:scaling>
          <c:orientation val="minMax"/>
          <c:max val="50.1"/>
          <c:min val="49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00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9525</xdr:rowOff>
    </xdr:from>
    <xdr:to>
      <xdr:col>5</xdr:col>
      <xdr:colOff>286173</xdr:colOff>
      <xdr:row>35</xdr:row>
      <xdr:rowOff>86071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E93E69A-840F-427D-3943-349A892DF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3609975"/>
          <a:ext cx="3029373" cy="2476846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533401</xdr:colOff>
      <xdr:row>0</xdr:row>
      <xdr:rowOff>123825</xdr:rowOff>
    </xdr:from>
    <xdr:to>
      <xdr:col>14</xdr:col>
      <xdr:colOff>323851</xdr:colOff>
      <xdr:row>17</xdr:row>
      <xdr:rowOff>138112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85D9CB8-7B56-F127-E274-119CD4CC0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6" y="123825"/>
          <a:ext cx="3905250" cy="2928937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61</xdr:row>
      <xdr:rowOff>142875</xdr:rowOff>
    </xdr:from>
    <xdr:to>
      <xdr:col>8</xdr:col>
      <xdr:colOff>328693</xdr:colOff>
      <xdr:row>68</xdr:row>
      <xdr:rowOff>161270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B363CB3-AD76-46F7-A86E-1A41EDA46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" y="10639425"/>
          <a:ext cx="5014993" cy="121854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7</xdr:col>
      <xdr:colOff>417216</xdr:colOff>
      <xdr:row>99</xdr:row>
      <xdr:rowOff>67541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77D9B57-D4C9-41CD-85E5-FD5EBC594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84</xdr:row>
      <xdr:rowOff>0</xdr:rowOff>
    </xdr:from>
    <xdr:to>
      <xdr:col>14</xdr:col>
      <xdr:colOff>380797</xdr:colOff>
      <xdr:row>99</xdr:row>
      <xdr:rowOff>67541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EAB4085-F328-4BF3-98DD-BBC1044D9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84</xdr:row>
      <xdr:rowOff>0</xdr:rowOff>
    </xdr:from>
    <xdr:to>
      <xdr:col>21</xdr:col>
      <xdr:colOff>380797</xdr:colOff>
      <xdr:row>99</xdr:row>
      <xdr:rowOff>67541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906049A-48E7-4416-9B7D-CB7543DE3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S-HTGLADA\share\&#26989;&#21209;&#25913;&#38761;&#25512;&#36914;&#23460;\&#22577;&#21578;&#26360;\&#22577;&#21578;&#26360;_&#21407;&#32025;\2025\&#12304;&#31038;&#20869;&#21521;&#12369;&#22577;&#21578;&#26360;&#12305;L-E0-25-001_3D&#12503;&#12522;&#12531;&#12479;&#12540;&#12288;&#36896;&#24418;&#35430;&#39443;&#32080;&#26524;&#22577;&#21578;&#26360;1\3D&#12503;&#12522;&#12531;&#12479;&#12540;&#12288;&#35430;&#39443;&#12469;&#12531;&#12503;&#12523;&#23544;&#27861;&#28204;&#23450;&#65288;ABS&#65289;.xlsx" TargetMode="External"/><Relationship Id="rId1" Type="http://schemas.openxmlformats.org/officeDocument/2006/relationships/externalLinkPath" Target="file:///\\TS-HTGLADA\share\&#26989;&#21209;&#25913;&#38761;&#25512;&#36914;&#23460;\&#22577;&#21578;&#26360;\&#22577;&#21578;&#26360;_&#21407;&#32025;\2025\&#12304;&#31038;&#20869;&#21521;&#12369;&#22577;&#21578;&#26360;&#12305;L-E0-25-001_3D&#12503;&#12522;&#12531;&#12479;&#12540;&#12288;&#36896;&#24418;&#35430;&#39443;&#32080;&#26524;&#22577;&#21578;&#26360;1\3D&#12503;&#12522;&#12531;&#12479;&#12540;&#12288;&#35430;&#39443;&#12469;&#12531;&#12503;&#12523;&#23544;&#27861;&#28204;&#23450;&#65288;ABS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試験条件"/>
      <sheetName val="集計結果"/>
      <sheetName val="まとめの表"/>
      <sheetName val="収縮率平均、標準偏差グラフ"/>
      <sheetName val="面形状グラフ"/>
      <sheetName val="球体測定結果"/>
    </sheetNames>
    <sheetDataSet>
      <sheetData sheetId="0"/>
      <sheetData sheetId="1">
        <row r="8">
          <cell r="E8">
            <v>49.752000000000002</v>
          </cell>
          <cell r="F8">
            <v>49.758000000000003</v>
          </cell>
          <cell r="G8">
            <v>49.759</v>
          </cell>
          <cell r="H8">
            <v>49.755000000000003</v>
          </cell>
          <cell r="I8">
            <v>49.758000000000003</v>
          </cell>
          <cell r="J8">
            <v>49.746000000000002</v>
          </cell>
          <cell r="K8">
            <v>49.761000000000003</v>
          </cell>
          <cell r="L8">
            <v>49.765000000000001</v>
          </cell>
          <cell r="M8">
            <v>49.764000000000003</v>
          </cell>
          <cell r="N8">
            <v>49.76</v>
          </cell>
          <cell r="O8">
            <v>49.74</v>
          </cell>
          <cell r="P8">
            <v>49.76</v>
          </cell>
          <cell r="Q8">
            <v>49.768999999999998</v>
          </cell>
          <cell r="R8">
            <v>49.759</v>
          </cell>
          <cell r="S8">
            <v>49.756</v>
          </cell>
          <cell r="T8">
            <v>49.75</v>
          </cell>
          <cell r="U8">
            <v>49.762</v>
          </cell>
          <cell r="V8">
            <v>49.768999999999998</v>
          </cell>
          <cell r="W8">
            <v>49.76</v>
          </cell>
          <cell r="X8">
            <v>49.746000000000002</v>
          </cell>
          <cell r="Y8">
            <v>49.738999999999997</v>
          </cell>
          <cell r="Z8">
            <v>49.752000000000002</v>
          </cell>
          <cell r="AA8">
            <v>49.753999999999998</v>
          </cell>
          <cell r="AB8">
            <v>49.74</v>
          </cell>
          <cell r="AC8">
            <v>49.723999999999997</v>
          </cell>
        </row>
        <row r="11">
          <cell r="E11">
            <v>49.776000000000003</v>
          </cell>
          <cell r="F11">
            <v>49.762999999999998</v>
          </cell>
          <cell r="G11">
            <v>49.756</v>
          </cell>
          <cell r="H11">
            <v>49.747999999999998</v>
          </cell>
          <cell r="I11">
            <v>49.765000000000001</v>
          </cell>
          <cell r="J11">
            <v>49.768000000000001</v>
          </cell>
          <cell r="K11">
            <v>49.767000000000003</v>
          </cell>
          <cell r="L11">
            <v>49.758000000000003</v>
          </cell>
          <cell r="M11">
            <v>49.753999999999998</v>
          </cell>
          <cell r="N11">
            <v>49.771999999999998</v>
          </cell>
          <cell r="O11">
            <v>49.776000000000003</v>
          </cell>
          <cell r="P11">
            <v>49.771999999999998</v>
          </cell>
          <cell r="Q11">
            <v>49.76</v>
          </cell>
          <cell r="R11">
            <v>49.753</v>
          </cell>
          <cell r="S11">
            <v>49.761000000000003</v>
          </cell>
          <cell r="T11">
            <v>49.768999999999998</v>
          </cell>
          <cell r="U11">
            <v>49.768999999999998</v>
          </cell>
          <cell r="V11">
            <v>49.762999999999998</v>
          </cell>
          <cell r="W11">
            <v>49.756999999999998</v>
          </cell>
          <cell r="X11">
            <v>49.761000000000003</v>
          </cell>
          <cell r="Y11">
            <v>49.741</v>
          </cell>
          <cell r="Z11">
            <v>49.747</v>
          </cell>
          <cell r="AA11">
            <v>49.732999999999997</v>
          </cell>
          <cell r="AB11">
            <v>49.734999999999999</v>
          </cell>
          <cell r="AC11">
            <v>49.744999999999997</v>
          </cell>
        </row>
        <row r="14">
          <cell r="E14">
            <v>49.784999999999997</v>
          </cell>
          <cell r="F14">
            <v>49.841000000000001</v>
          </cell>
          <cell r="G14">
            <v>49.860999999999997</v>
          </cell>
          <cell r="H14">
            <v>49.856000000000002</v>
          </cell>
          <cell r="I14">
            <v>49.828000000000003</v>
          </cell>
          <cell r="J14">
            <v>49.853999999999999</v>
          </cell>
          <cell r="K14">
            <v>49.863999999999997</v>
          </cell>
          <cell r="L14">
            <v>49.874000000000002</v>
          </cell>
          <cell r="M14">
            <v>49.874000000000002</v>
          </cell>
          <cell r="N14">
            <v>49.881999999999998</v>
          </cell>
          <cell r="O14">
            <v>49.875999999999998</v>
          </cell>
          <cell r="P14">
            <v>49.875</v>
          </cell>
          <cell r="Q14">
            <v>49.887</v>
          </cell>
          <cell r="R14">
            <v>49.901000000000003</v>
          </cell>
          <cell r="S14">
            <v>49.908999999999999</v>
          </cell>
          <cell r="T14">
            <v>49.886000000000003</v>
          </cell>
          <cell r="U14">
            <v>49.875999999999998</v>
          </cell>
          <cell r="V14">
            <v>49.889000000000003</v>
          </cell>
          <cell r="W14">
            <v>49.887</v>
          </cell>
          <cell r="X14">
            <v>49.883000000000003</v>
          </cell>
          <cell r="Y14">
            <v>49.83</v>
          </cell>
          <cell r="Z14">
            <v>49.878</v>
          </cell>
          <cell r="AA14">
            <v>49.877000000000002</v>
          </cell>
          <cell r="AB14">
            <v>49.854999999999997</v>
          </cell>
          <cell r="AC14">
            <v>49.850999999999999</v>
          </cell>
        </row>
        <row r="20">
          <cell r="E20">
            <v>49.802</v>
          </cell>
          <cell r="F20">
            <v>49.844999999999999</v>
          </cell>
          <cell r="G20">
            <v>49.869</v>
          </cell>
          <cell r="H20">
            <v>49.863</v>
          </cell>
          <cell r="I20">
            <v>49.837000000000003</v>
          </cell>
          <cell r="J20">
            <v>49.86</v>
          </cell>
          <cell r="K20">
            <v>49.872</v>
          </cell>
          <cell r="L20">
            <v>49.878999999999998</v>
          </cell>
          <cell r="M20">
            <v>49.881999999999998</v>
          </cell>
          <cell r="N20">
            <v>49.892000000000003</v>
          </cell>
          <cell r="O20">
            <v>49.878999999999998</v>
          </cell>
          <cell r="P20">
            <v>49.881999999999998</v>
          </cell>
          <cell r="Q20">
            <v>49.893999999999998</v>
          </cell>
          <cell r="R20">
            <v>49.905000000000001</v>
          </cell>
          <cell r="S20">
            <v>49.917000000000002</v>
          </cell>
          <cell r="T20">
            <v>49.881</v>
          </cell>
          <cell r="U20">
            <v>49.892000000000003</v>
          </cell>
          <cell r="V20">
            <v>49.902999999999999</v>
          </cell>
          <cell r="W20">
            <v>49.901000000000003</v>
          </cell>
          <cell r="X20">
            <v>49.886000000000003</v>
          </cell>
          <cell r="Y20">
            <v>49.843000000000004</v>
          </cell>
          <cell r="Z20">
            <v>49.890999999999998</v>
          </cell>
          <cell r="AA20">
            <v>49.892000000000003</v>
          </cell>
          <cell r="AB20">
            <v>49.869</v>
          </cell>
          <cell r="AC20">
            <v>49.845999999999997</v>
          </cell>
        </row>
        <row r="83">
          <cell r="E83" t="str">
            <v>①</v>
          </cell>
          <cell r="F83" t="str">
            <v>②</v>
          </cell>
          <cell r="G83" t="str">
            <v>③</v>
          </cell>
          <cell r="H83" t="str">
            <v>④</v>
          </cell>
          <cell r="I83" t="str">
            <v>⑤</v>
          </cell>
          <cell r="J83" t="str">
            <v>⑥</v>
          </cell>
          <cell r="K83" t="str">
            <v>⑦</v>
          </cell>
          <cell r="L83" t="str">
            <v>⑧</v>
          </cell>
          <cell r="M83" t="str">
            <v>⑨</v>
          </cell>
          <cell r="N83" t="str">
            <v>⑩</v>
          </cell>
          <cell r="O83" t="str">
            <v>⑪</v>
          </cell>
          <cell r="P83" t="str">
            <v>⑫</v>
          </cell>
          <cell r="Q83" t="str">
            <v>⑬</v>
          </cell>
          <cell r="R83" t="str">
            <v>⑭</v>
          </cell>
          <cell r="S83" t="str">
            <v>⑮</v>
          </cell>
          <cell r="T83" t="str">
            <v>⑯</v>
          </cell>
          <cell r="U83" t="str">
            <v>⑰</v>
          </cell>
          <cell r="V83" t="str">
            <v>⑱</v>
          </cell>
          <cell r="W83" t="str">
            <v>⑲</v>
          </cell>
          <cell r="X83" t="str">
            <v>⑳</v>
          </cell>
          <cell r="Y83" t="str">
            <v>㉑</v>
          </cell>
          <cell r="Z83" t="str">
            <v>㉒</v>
          </cell>
          <cell r="AA83" t="str">
            <v>㉓</v>
          </cell>
          <cell r="AB83" t="str">
            <v>㉔</v>
          </cell>
          <cell r="AC83" t="str">
            <v>㉕</v>
          </cell>
        </row>
        <row r="84">
          <cell r="E84">
            <v>50.029000000000003</v>
          </cell>
          <cell r="F84">
            <v>50.026000000000003</v>
          </cell>
          <cell r="G84">
            <v>50.021000000000001</v>
          </cell>
          <cell r="H84">
            <v>50.008000000000003</v>
          </cell>
          <cell r="I84">
            <v>50.015000000000001</v>
          </cell>
          <cell r="J84">
            <v>50.018000000000001</v>
          </cell>
          <cell r="K84">
            <v>50.03</v>
          </cell>
          <cell r="L84">
            <v>50.027999999999999</v>
          </cell>
          <cell r="M84">
            <v>50.021000000000001</v>
          </cell>
          <cell r="N84">
            <v>50.02</v>
          </cell>
          <cell r="O84">
            <v>50.015000000000001</v>
          </cell>
          <cell r="P84">
            <v>50.017000000000003</v>
          </cell>
          <cell r="Q84">
            <v>50.021999999999998</v>
          </cell>
          <cell r="R84">
            <v>50.021000000000001</v>
          </cell>
          <cell r="S84">
            <v>50.017000000000003</v>
          </cell>
          <cell r="T84">
            <v>49.997</v>
          </cell>
          <cell r="U84">
            <v>50.012</v>
          </cell>
          <cell r="V84">
            <v>50.024000000000001</v>
          </cell>
          <cell r="W84">
            <v>50.018999999999998</v>
          </cell>
          <cell r="X84">
            <v>50.015999999999998</v>
          </cell>
          <cell r="Y84">
            <v>49.988999999999997</v>
          </cell>
          <cell r="Z84">
            <v>50</v>
          </cell>
          <cell r="AA84">
            <v>50.003</v>
          </cell>
          <cell r="AB84">
            <v>50.005000000000003</v>
          </cell>
          <cell r="AC84">
            <v>49.997</v>
          </cell>
        </row>
        <row r="87">
          <cell r="E87">
            <v>50.015999999999998</v>
          </cell>
          <cell r="F87">
            <v>50.006999999999998</v>
          </cell>
          <cell r="G87">
            <v>50.006999999999998</v>
          </cell>
          <cell r="H87">
            <v>49.994999999999997</v>
          </cell>
          <cell r="I87">
            <v>50.006</v>
          </cell>
          <cell r="J87">
            <v>50.015999999999998</v>
          </cell>
          <cell r="K87">
            <v>50.015999999999998</v>
          </cell>
          <cell r="L87">
            <v>50.03</v>
          </cell>
          <cell r="M87">
            <v>50.02</v>
          </cell>
          <cell r="N87">
            <v>50.018000000000001</v>
          </cell>
          <cell r="O87">
            <v>50.003</v>
          </cell>
          <cell r="P87">
            <v>50.015000000000001</v>
          </cell>
          <cell r="Q87">
            <v>50.02</v>
          </cell>
          <cell r="R87">
            <v>50.012999999999998</v>
          </cell>
          <cell r="S87">
            <v>50.009</v>
          </cell>
          <cell r="T87">
            <v>49.991999999999997</v>
          </cell>
          <cell r="U87">
            <v>50.003999999999998</v>
          </cell>
          <cell r="V87">
            <v>50.01</v>
          </cell>
          <cell r="W87">
            <v>50.000999999999998</v>
          </cell>
          <cell r="X87">
            <v>49.994999999999997</v>
          </cell>
          <cell r="Y87">
            <v>49.97</v>
          </cell>
          <cell r="Z87">
            <v>49.997</v>
          </cell>
          <cell r="AA87">
            <v>49.997999999999998</v>
          </cell>
          <cell r="AB87">
            <v>49.997</v>
          </cell>
          <cell r="AC87">
            <v>50</v>
          </cell>
        </row>
        <row r="90">
          <cell r="E90">
            <v>49.77</v>
          </cell>
          <cell r="F90">
            <v>49.831000000000003</v>
          </cell>
          <cell r="G90">
            <v>49.850999999999999</v>
          </cell>
          <cell r="H90">
            <v>49.841999999999999</v>
          </cell>
          <cell r="I90">
            <v>49.795999999999999</v>
          </cell>
          <cell r="J90">
            <v>49.835999999999999</v>
          </cell>
          <cell r="K90">
            <v>49.856999999999999</v>
          </cell>
          <cell r="L90">
            <v>49.872</v>
          </cell>
          <cell r="M90">
            <v>49.866999999999997</v>
          </cell>
          <cell r="N90">
            <v>49.847000000000001</v>
          </cell>
          <cell r="O90">
            <v>49.841999999999999</v>
          </cell>
          <cell r="P90">
            <v>49.86</v>
          </cell>
          <cell r="Q90">
            <v>49.88</v>
          </cell>
          <cell r="R90">
            <v>49.878</v>
          </cell>
          <cell r="S90">
            <v>49.866</v>
          </cell>
          <cell r="T90">
            <v>49.828000000000003</v>
          </cell>
          <cell r="U90">
            <v>49.859000000000002</v>
          </cell>
          <cell r="V90">
            <v>49.881999999999998</v>
          </cell>
          <cell r="W90">
            <v>49.878</v>
          </cell>
          <cell r="X90">
            <v>49.853999999999999</v>
          </cell>
          <cell r="Y90">
            <v>49.793999999999997</v>
          </cell>
          <cell r="Z90">
            <v>49.847999999999999</v>
          </cell>
          <cell r="AA90">
            <v>49.862000000000002</v>
          </cell>
          <cell r="AB90">
            <v>49.838000000000001</v>
          </cell>
          <cell r="AC90">
            <v>49.792999999999999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DF7C-4CF8-46A3-BDD5-B11EE7F17EC5}">
  <dimension ref="A2:AG105"/>
  <sheetViews>
    <sheetView tabSelected="1" topLeftCell="A94" zoomScaleNormal="100" workbookViewId="0">
      <selection activeCell="J101" sqref="J101"/>
    </sheetView>
  </sheetViews>
  <sheetFormatPr defaultRowHeight="13.5" x14ac:dyDescent="0.15"/>
  <cols>
    <col min="1" max="1" width="3.625" customWidth="1"/>
  </cols>
  <sheetData>
    <row r="2" spans="1:2" x14ac:dyDescent="0.15">
      <c r="B2" t="s">
        <v>0</v>
      </c>
    </row>
    <row r="4" spans="1:2" x14ac:dyDescent="0.15">
      <c r="A4" s="1" t="s">
        <v>9</v>
      </c>
      <c r="B4" t="s">
        <v>7</v>
      </c>
    </row>
    <row r="5" spans="1:2" x14ac:dyDescent="0.15">
      <c r="B5" t="s">
        <v>15</v>
      </c>
    </row>
    <row r="6" spans="1:2" x14ac:dyDescent="0.15">
      <c r="B6" t="s">
        <v>13</v>
      </c>
    </row>
    <row r="7" spans="1:2" x14ac:dyDescent="0.15">
      <c r="B7" t="s">
        <v>14</v>
      </c>
    </row>
    <row r="8" spans="1:2" x14ac:dyDescent="0.15">
      <c r="B8" t="s">
        <v>1</v>
      </c>
    </row>
    <row r="9" spans="1:2" x14ac:dyDescent="0.15">
      <c r="B9" t="s">
        <v>2</v>
      </c>
    </row>
    <row r="10" spans="1:2" x14ac:dyDescent="0.15">
      <c r="B10" t="s">
        <v>3</v>
      </c>
    </row>
    <row r="11" spans="1:2" x14ac:dyDescent="0.15">
      <c r="B11" t="s">
        <v>4</v>
      </c>
    </row>
    <row r="12" spans="1:2" x14ac:dyDescent="0.15">
      <c r="B12" t="s">
        <v>8</v>
      </c>
    </row>
    <row r="13" spans="1:2" x14ac:dyDescent="0.15">
      <c r="B13" t="s">
        <v>11</v>
      </c>
    </row>
    <row r="15" spans="1:2" x14ac:dyDescent="0.15">
      <c r="A15" s="1" t="s">
        <v>10</v>
      </c>
      <c r="B15" t="s">
        <v>5</v>
      </c>
    </row>
    <row r="16" spans="1:2" x14ac:dyDescent="0.15">
      <c r="B16" t="s">
        <v>6</v>
      </c>
    </row>
    <row r="17" spans="2:7" x14ac:dyDescent="0.15">
      <c r="B17" t="s">
        <v>12</v>
      </c>
    </row>
    <row r="22" spans="2:7" x14ac:dyDescent="0.15">
      <c r="G22" t="s">
        <v>16</v>
      </c>
    </row>
    <row r="23" spans="2:7" x14ac:dyDescent="0.15">
      <c r="G23" t="s">
        <v>17</v>
      </c>
    </row>
    <row r="38" spans="1:33" x14ac:dyDescent="0.15">
      <c r="A38" s="1" t="s">
        <v>18</v>
      </c>
      <c r="B38" t="s">
        <v>19</v>
      </c>
    </row>
    <row r="39" spans="1:33" ht="14.25" thickBot="1" x14ac:dyDescent="0.2">
      <c r="B39" s="22" t="s">
        <v>20</v>
      </c>
    </row>
    <row r="40" spans="1:33" ht="14.25" thickBot="1" x14ac:dyDescent="0.2">
      <c r="B40" s="2" t="s">
        <v>21</v>
      </c>
      <c r="C40" s="3" t="s">
        <v>22</v>
      </c>
      <c r="D40" s="3" t="s">
        <v>23</v>
      </c>
      <c r="E40" s="3" t="s">
        <v>24</v>
      </c>
      <c r="F40" s="3" t="s">
        <v>10</v>
      </c>
      <c r="G40" s="3" t="s">
        <v>18</v>
      </c>
      <c r="H40" s="3" t="s">
        <v>25</v>
      </c>
      <c r="I40" s="3" t="s">
        <v>26</v>
      </c>
      <c r="J40" s="3" t="s">
        <v>27</v>
      </c>
      <c r="K40" s="3" t="s">
        <v>28</v>
      </c>
      <c r="L40" s="3" t="s">
        <v>29</v>
      </c>
      <c r="M40" s="3" t="s">
        <v>30</v>
      </c>
      <c r="N40" s="3" t="s">
        <v>31</v>
      </c>
      <c r="O40" s="3" t="s">
        <v>32</v>
      </c>
      <c r="P40" s="3" t="s">
        <v>33</v>
      </c>
      <c r="Q40" s="3" t="s">
        <v>34</v>
      </c>
      <c r="R40" s="3" t="s">
        <v>35</v>
      </c>
      <c r="S40" s="3" t="s">
        <v>36</v>
      </c>
      <c r="T40" s="3" t="s">
        <v>37</v>
      </c>
      <c r="U40" s="3" t="s">
        <v>38</v>
      </c>
      <c r="V40" s="3" t="s">
        <v>39</v>
      </c>
      <c r="W40" s="3" t="s">
        <v>40</v>
      </c>
      <c r="X40" s="3" t="s">
        <v>41</v>
      </c>
      <c r="Y40" s="3" t="s">
        <v>42</v>
      </c>
      <c r="Z40" s="3" t="s">
        <v>43</v>
      </c>
      <c r="AA40" s="3" t="s">
        <v>44</v>
      </c>
      <c r="AB40" s="3" t="s">
        <v>45</v>
      </c>
      <c r="AC40" s="3" t="s">
        <v>46</v>
      </c>
      <c r="AD40" s="3" t="s">
        <v>47</v>
      </c>
      <c r="AE40" s="3" t="s">
        <v>48</v>
      </c>
      <c r="AF40" s="4" t="s">
        <v>49</v>
      </c>
      <c r="AG40" s="5" t="s">
        <v>50</v>
      </c>
    </row>
    <row r="41" spans="1:33" ht="14.25" thickTop="1" x14ac:dyDescent="0.15">
      <c r="B41" s="23">
        <v>0.2</v>
      </c>
      <c r="C41" s="26">
        <v>15</v>
      </c>
      <c r="D41" s="6" t="s">
        <v>51</v>
      </c>
      <c r="E41" s="7">
        <v>49.752000000000002</v>
      </c>
      <c r="F41" s="7">
        <v>49.758000000000003</v>
      </c>
      <c r="G41" s="7">
        <v>49.759</v>
      </c>
      <c r="H41" s="7">
        <v>49.755000000000003</v>
      </c>
      <c r="I41" s="7">
        <v>49.758000000000003</v>
      </c>
      <c r="J41" s="7">
        <v>49.746000000000002</v>
      </c>
      <c r="K41" s="7">
        <v>49.761000000000003</v>
      </c>
      <c r="L41" s="7">
        <v>49.765000000000001</v>
      </c>
      <c r="M41" s="7">
        <v>49.764000000000003</v>
      </c>
      <c r="N41" s="7">
        <v>49.76</v>
      </c>
      <c r="O41" s="7">
        <v>49.74</v>
      </c>
      <c r="P41" s="7">
        <v>49.76</v>
      </c>
      <c r="Q41" s="7">
        <v>49.768999999999998</v>
      </c>
      <c r="R41" s="7">
        <v>49.759</v>
      </c>
      <c r="S41" s="7">
        <v>49.756</v>
      </c>
      <c r="T41" s="7">
        <v>49.75</v>
      </c>
      <c r="U41" s="7">
        <v>49.762</v>
      </c>
      <c r="V41" s="7">
        <v>49.768999999999998</v>
      </c>
      <c r="W41" s="7">
        <v>49.76</v>
      </c>
      <c r="X41" s="7">
        <v>49.746000000000002</v>
      </c>
      <c r="Y41" s="7">
        <v>49.738999999999997</v>
      </c>
      <c r="Z41" s="7">
        <v>49.752000000000002</v>
      </c>
      <c r="AA41" s="7">
        <v>49.753999999999998</v>
      </c>
      <c r="AB41" s="7">
        <v>49.74</v>
      </c>
      <c r="AC41" s="7">
        <v>49.723999999999997</v>
      </c>
      <c r="AD41" s="7">
        <f t="shared" ref="AD41:AD49" si="0">MIN(E41:AC41)</f>
        <v>49.723999999999997</v>
      </c>
      <c r="AE41" s="7">
        <f t="shared" ref="AE41:AE49" si="1">MAX(E41:AC41)</f>
        <v>49.768999999999998</v>
      </c>
      <c r="AF41" s="8">
        <f>_xlfn.STDEV.P(E41:AC41)</f>
        <v>1.028676819997433E-2</v>
      </c>
      <c r="AG41" s="9">
        <f t="shared" ref="AG41:AG49" si="2">AVERAGE(E41:AC41)</f>
        <v>49.754319999999986</v>
      </c>
    </row>
    <row r="42" spans="1:33" x14ac:dyDescent="0.15">
      <c r="B42" s="24"/>
      <c r="C42" s="27"/>
      <c r="D42" s="10" t="s">
        <v>52</v>
      </c>
      <c r="E42" s="11">
        <f>50-E41</f>
        <v>0.24799999999999756</v>
      </c>
      <c r="F42" s="11">
        <f t="shared" ref="F42:AB42" si="3">50-F41</f>
        <v>0.24199999999999733</v>
      </c>
      <c r="G42" s="11">
        <f t="shared" si="3"/>
        <v>0.24099999999999966</v>
      </c>
      <c r="H42" s="11">
        <f t="shared" si="3"/>
        <v>0.24499999999999744</v>
      </c>
      <c r="I42" s="11">
        <f t="shared" si="3"/>
        <v>0.24199999999999733</v>
      </c>
      <c r="J42" s="11">
        <f t="shared" si="3"/>
        <v>0.25399999999999778</v>
      </c>
      <c r="K42" s="11">
        <f t="shared" si="3"/>
        <v>0.23899999999999721</v>
      </c>
      <c r="L42" s="11">
        <f t="shared" si="3"/>
        <v>0.23499999999999943</v>
      </c>
      <c r="M42" s="11">
        <f t="shared" si="3"/>
        <v>0.2359999999999971</v>
      </c>
      <c r="N42" s="11">
        <f t="shared" si="3"/>
        <v>0.24000000000000199</v>
      </c>
      <c r="O42" s="11">
        <f t="shared" si="3"/>
        <v>0.25999999999999801</v>
      </c>
      <c r="P42" s="11">
        <f t="shared" si="3"/>
        <v>0.24000000000000199</v>
      </c>
      <c r="Q42" s="11">
        <f t="shared" si="3"/>
        <v>0.23100000000000165</v>
      </c>
      <c r="R42" s="11">
        <f t="shared" si="3"/>
        <v>0.24099999999999966</v>
      </c>
      <c r="S42" s="11">
        <f t="shared" si="3"/>
        <v>0.24399999999999977</v>
      </c>
      <c r="T42" s="11">
        <f t="shared" si="3"/>
        <v>0.25</v>
      </c>
      <c r="U42" s="11">
        <f t="shared" si="3"/>
        <v>0.23799999999999955</v>
      </c>
      <c r="V42" s="11">
        <f t="shared" si="3"/>
        <v>0.23100000000000165</v>
      </c>
      <c r="W42" s="11">
        <f t="shared" si="3"/>
        <v>0.24000000000000199</v>
      </c>
      <c r="X42" s="11">
        <f t="shared" si="3"/>
        <v>0.25399999999999778</v>
      </c>
      <c r="Y42" s="11">
        <f t="shared" si="3"/>
        <v>0.26100000000000279</v>
      </c>
      <c r="Z42" s="11">
        <f t="shared" si="3"/>
        <v>0.24799999999999756</v>
      </c>
      <c r="AA42" s="11">
        <f t="shared" si="3"/>
        <v>0.24600000000000222</v>
      </c>
      <c r="AB42" s="11">
        <f t="shared" si="3"/>
        <v>0.25999999999999801</v>
      </c>
      <c r="AC42" s="11">
        <f>50-AC41</f>
        <v>0.27600000000000335</v>
      </c>
      <c r="AD42" s="10">
        <f t="shared" si="0"/>
        <v>0.23100000000000165</v>
      </c>
      <c r="AE42" s="11">
        <f t="shared" si="1"/>
        <v>0.27600000000000335</v>
      </c>
      <c r="AF42" s="12"/>
      <c r="AG42" s="13">
        <f t="shared" si="2"/>
        <v>0.24567999999999957</v>
      </c>
    </row>
    <row r="43" spans="1:33" x14ac:dyDescent="0.15">
      <c r="B43" s="24"/>
      <c r="C43" s="27"/>
      <c r="D43" s="10" t="s">
        <v>53</v>
      </c>
      <c r="E43" s="14">
        <f>E41/50</f>
        <v>0.99504000000000004</v>
      </c>
      <c r="F43" s="14">
        <f t="shared" ref="F43:AC43" si="4">F41/50</f>
        <v>0.99516000000000004</v>
      </c>
      <c r="G43" s="14">
        <f t="shared" si="4"/>
        <v>0.99517999999999995</v>
      </c>
      <c r="H43" s="14">
        <f t="shared" si="4"/>
        <v>0.9951000000000001</v>
      </c>
      <c r="I43" s="14">
        <f t="shared" si="4"/>
        <v>0.99516000000000004</v>
      </c>
      <c r="J43" s="14">
        <f t="shared" si="4"/>
        <v>0.99492000000000003</v>
      </c>
      <c r="K43" s="14">
        <f t="shared" si="4"/>
        <v>0.9952200000000001</v>
      </c>
      <c r="L43" s="14">
        <f t="shared" si="4"/>
        <v>0.99529999999999996</v>
      </c>
      <c r="M43" s="14">
        <f t="shared" si="4"/>
        <v>0.99528000000000005</v>
      </c>
      <c r="N43" s="14">
        <f t="shared" si="4"/>
        <v>0.99519999999999997</v>
      </c>
      <c r="O43" s="14">
        <f t="shared" si="4"/>
        <v>0.99480000000000002</v>
      </c>
      <c r="P43" s="14">
        <f t="shared" si="4"/>
        <v>0.99519999999999997</v>
      </c>
      <c r="Q43" s="14">
        <f t="shared" si="4"/>
        <v>0.99537999999999993</v>
      </c>
      <c r="R43" s="14">
        <f t="shared" si="4"/>
        <v>0.99517999999999995</v>
      </c>
      <c r="S43" s="14">
        <f t="shared" si="4"/>
        <v>0.99512</v>
      </c>
      <c r="T43" s="14">
        <f t="shared" si="4"/>
        <v>0.995</v>
      </c>
      <c r="U43" s="14">
        <f t="shared" si="4"/>
        <v>0.99524000000000001</v>
      </c>
      <c r="V43" s="14">
        <f t="shared" si="4"/>
        <v>0.99537999999999993</v>
      </c>
      <c r="W43" s="14">
        <f t="shared" si="4"/>
        <v>0.99519999999999997</v>
      </c>
      <c r="X43" s="14">
        <f t="shared" si="4"/>
        <v>0.99492000000000003</v>
      </c>
      <c r="Y43" s="14">
        <f t="shared" si="4"/>
        <v>0.99478</v>
      </c>
      <c r="Z43" s="14">
        <f t="shared" si="4"/>
        <v>0.99504000000000004</v>
      </c>
      <c r="AA43" s="14">
        <f t="shared" si="4"/>
        <v>0.99507999999999996</v>
      </c>
      <c r="AB43" s="14">
        <f t="shared" si="4"/>
        <v>0.99480000000000002</v>
      </c>
      <c r="AC43" s="14">
        <f t="shared" si="4"/>
        <v>0.99447999999999992</v>
      </c>
      <c r="AD43" s="14">
        <f t="shared" si="0"/>
        <v>0.99447999999999992</v>
      </c>
      <c r="AE43" s="14">
        <f t="shared" si="1"/>
        <v>0.99537999999999993</v>
      </c>
      <c r="AF43" s="15"/>
      <c r="AG43" s="16">
        <f t="shared" si="2"/>
        <v>0.99508640000000004</v>
      </c>
    </row>
    <row r="44" spans="1:33" x14ac:dyDescent="0.15">
      <c r="B44" s="24"/>
      <c r="C44" s="27"/>
      <c r="D44" s="10" t="s">
        <v>54</v>
      </c>
      <c r="E44" s="11">
        <v>49.776000000000003</v>
      </c>
      <c r="F44" s="11">
        <v>49.762999999999998</v>
      </c>
      <c r="G44" s="11">
        <v>49.756</v>
      </c>
      <c r="H44" s="11">
        <v>49.747999999999998</v>
      </c>
      <c r="I44" s="11">
        <v>49.765000000000001</v>
      </c>
      <c r="J44" s="11">
        <v>49.768000000000001</v>
      </c>
      <c r="K44" s="11">
        <v>49.767000000000003</v>
      </c>
      <c r="L44" s="11">
        <v>49.758000000000003</v>
      </c>
      <c r="M44" s="11">
        <v>49.753999999999998</v>
      </c>
      <c r="N44" s="11">
        <v>49.771999999999998</v>
      </c>
      <c r="O44" s="11">
        <v>49.776000000000003</v>
      </c>
      <c r="P44" s="11">
        <v>49.771999999999998</v>
      </c>
      <c r="Q44" s="11">
        <v>49.76</v>
      </c>
      <c r="R44" s="11">
        <v>49.753</v>
      </c>
      <c r="S44" s="11">
        <v>49.761000000000003</v>
      </c>
      <c r="T44" s="11">
        <v>49.768999999999998</v>
      </c>
      <c r="U44" s="11">
        <v>49.768999999999998</v>
      </c>
      <c r="V44" s="11">
        <v>49.762999999999998</v>
      </c>
      <c r="W44" s="11">
        <v>49.756999999999998</v>
      </c>
      <c r="X44" s="11">
        <v>49.761000000000003</v>
      </c>
      <c r="Y44" s="11">
        <v>49.741</v>
      </c>
      <c r="Z44" s="11">
        <v>49.747</v>
      </c>
      <c r="AA44" s="11">
        <v>49.732999999999997</v>
      </c>
      <c r="AB44" s="11">
        <v>49.734999999999999</v>
      </c>
      <c r="AC44" s="11">
        <v>49.744999999999997</v>
      </c>
      <c r="AD44" s="11">
        <f t="shared" si="0"/>
        <v>49.732999999999997</v>
      </c>
      <c r="AE44" s="11">
        <f t="shared" si="1"/>
        <v>49.776000000000003</v>
      </c>
      <c r="AF44" s="8">
        <f>_xlfn.STDEV.P(E44:AC44)</f>
        <v>1.174488824978847E-2</v>
      </c>
      <c r="AG44" s="13">
        <f t="shared" si="2"/>
        <v>49.758759999999995</v>
      </c>
    </row>
    <row r="45" spans="1:33" x14ac:dyDescent="0.15">
      <c r="B45" s="24"/>
      <c r="C45" s="27"/>
      <c r="D45" s="10" t="s">
        <v>52</v>
      </c>
      <c r="E45" s="11">
        <f>50-E44</f>
        <v>0.22399999999999665</v>
      </c>
      <c r="F45" s="11">
        <f t="shared" ref="F45:AB45" si="5">50-F44</f>
        <v>0.23700000000000188</v>
      </c>
      <c r="G45" s="11">
        <f t="shared" si="5"/>
        <v>0.24399999999999977</v>
      </c>
      <c r="H45" s="11">
        <f t="shared" si="5"/>
        <v>0.25200000000000244</v>
      </c>
      <c r="I45" s="11">
        <f t="shared" si="5"/>
        <v>0.23499999999999943</v>
      </c>
      <c r="J45" s="11">
        <f t="shared" si="5"/>
        <v>0.23199999999999932</v>
      </c>
      <c r="K45" s="11">
        <f t="shared" si="5"/>
        <v>0.23299999999999699</v>
      </c>
      <c r="L45" s="11">
        <f t="shared" si="5"/>
        <v>0.24199999999999733</v>
      </c>
      <c r="M45" s="11">
        <f t="shared" si="5"/>
        <v>0.24600000000000222</v>
      </c>
      <c r="N45" s="11">
        <f t="shared" si="5"/>
        <v>0.22800000000000153</v>
      </c>
      <c r="O45" s="11">
        <f t="shared" si="5"/>
        <v>0.22399999999999665</v>
      </c>
      <c r="P45" s="11">
        <f t="shared" si="5"/>
        <v>0.22800000000000153</v>
      </c>
      <c r="Q45" s="11">
        <f t="shared" si="5"/>
        <v>0.24000000000000199</v>
      </c>
      <c r="R45" s="11">
        <f t="shared" si="5"/>
        <v>0.24699999999999989</v>
      </c>
      <c r="S45" s="11">
        <f t="shared" si="5"/>
        <v>0.23899999999999721</v>
      </c>
      <c r="T45" s="11">
        <f t="shared" si="5"/>
        <v>0.23100000000000165</v>
      </c>
      <c r="U45" s="11">
        <f t="shared" si="5"/>
        <v>0.23100000000000165</v>
      </c>
      <c r="V45" s="11">
        <f t="shared" si="5"/>
        <v>0.23700000000000188</v>
      </c>
      <c r="W45" s="11">
        <f t="shared" si="5"/>
        <v>0.2430000000000021</v>
      </c>
      <c r="X45" s="11">
        <f t="shared" si="5"/>
        <v>0.23899999999999721</v>
      </c>
      <c r="Y45" s="11">
        <f t="shared" si="5"/>
        <v>0.25900000000000034</v>
      </c>
      <c r="Z45" s="11">
        <f t="shared" si="5"/>
        <v>0.25300000000000011</v>
      </c>
      <c r="AA45" s="11">
        <f t="shared" si="5"/>
        <v>0.26700000000000301</v>
      </c>
      <c r="AB45" s="11">
        <f t="shared" si="5"/>
        <v>0.26500000000000057</v>
      </c>
      <c r="AC45" s="11">
        <f>50-AC44</f>
        <v>0.25500000000000256</v>
      </c>
      <c r="AD45" s="10">
        <f t="shared" si="0"/>
        <v>0.22399999999999665</v>
      </c>
      <c r="AE45" s="11">
        <f t="shared" si="1"/>
        <v>0.26700000000000301</v>
      </c>
      <c r="AF45" s="12"/>
      <c r="AG45" s="13">
        <f t="shared" si="2"/>
        <v>0.24124000000000023</v>
      </c>
    </row>
    <row r="46" spans="1:33" x14ac:dyDescent="0.15">
      <c r="B46" s="24"/>
      <c r="C46" s="27"/>
      <c r="D46" s="10" t="s">
        <v>53</v>
      </c>
      <c r="E46" s="14">
        <f>E44/50</f>
        <v>0.99552000000000007</v>
      </c>
      <c r="F46" s="14">
        <f t="shared" ref="F46:AC46" si="6">F44/50</f>
        <v>0.99525999999999992</v>
      </c>
      <c r="G46" s="14">
        <f t="shared" si="6"/>
        <v>0.99512</v>
      </c>
      <c r="H46" s="14">
        <f t="shared" si="6"/>
        <v>0.99495999999999996</v>
      </c>
      <c r="I46" s="14">
        <f t="shared" si="6"/>
        <v>0.99529999999999996</v>
      </c>
      <c r="J46" s="14">
        <f t="shared" si="6"/>
        <v>0.99536000000000002</v>
      </c>
      <c r="K46" s="14">
        <f t="shared" si="6"/>
        <v>0.99534000000000011</v>
      </c>
      <c r="L46" s="14">
        <f t="shared" si="6"/>
        <v>0.99516000000000004</v>
      </c>
      <c r="M46" s="14">
        <f t="shared" si="6"/>
        <v>0.99507999999999996</v>
      </c>
      <c r="N46" s="14">
        <f t="shared" si="6"/>
        <v>0.99543999999999999</v>
      </c>
      <c r="O46" s="14">
        <f t="shared" si="6"/>
        <v>0.99552000000000007</v>
      </c>
      <c r="P46" s="14">
        <f t="shared" si="6"/>
        <v>0.99543999999999999</v>
      </c>
      <c r="Q46" s="14">
        <f t="shared" si="6"/>
        <v>0.99519999999999997</v>
      </c>
      <c r="R46" s="14">
        <f t="shared" si="6"/>
        <v>0.99506000000000006</v>
      </c>
      <c r="S46" s="14">
        <f t="shared" si="6"/>
        <v>0.9952200000000001</v>
      </c>
      <c r="T46" s="14">
        <f t="shared" si="6"/>
        <v>0.99537999999999993</v>
      </c>
      <c r="U46" s="14">
        <f t="shared" si="6"/>
        <v>0.99537999999999993</v>
      </c>
      <c r="V46" s="14">
        <f t="shared" si="6"/>
        <v>0.99525999999999992</v>
      </c>
      <c r="W46" s="14">
        <f t="shared" si="6"/>
        <v>0.99513999999999991</v>
      </c>
      <c r="X46" s="14">
        <f t="shared" si="6"/>
        <v>0.9952200000000001</v>
      </c>
      <c r="Y46" s="14">
        <f t="shared" si="6"/>
        <v>0.99482000000000004</v>
      </c>
      <c r="Z46" s="14">
        <f t="shared" si="6"/>
        <v>0.99494000000000005</v>
      </c>
      <c r="AA46" s="14">
        <f t="shared" si="6"/>
        <v>0.99465999999999999</v>
      </c>
      <c r="AB46" s="14">
        <f t="shared" si="6"/>
        <v>0.99470000000000003</v>
      </c>
      <c r="AC46" s="14">
        <f t="shared" si="6"/>
        <v>0.9948999999999999</v>
      </c>
      <c r="AD46" s="14">
        <f t="shared" si="0"/>
        <v>0.99465999999999999</v>
      </c>
      <c r="AE46" s="14">
        <f t="shared" si="1"/>
        <v>0.99552000000000007</v>
      </c>
      <c r="AF46" s="15"/>
      <c r="AG46" s="16">
        <f t="shared" si="2"/>
        <v>0.99517520000000015</v>
      </c>
    </row>
    <row r="47" spans="1:33" x14ac:dyDescent="0.15">
      <c r="B47" s="24"/>
      <c r="C47" s="27"/>
      <c r="D47" s="10" t="s">
        <v>55</v>
      </c>
      <c r="E47" s="10">
        <v>49.784999999999997</v>
      </c>
      <c r="F47" s="10">
        <v>49.841000000000001</v>
      </c>
      <c r="G47" s="10">
        <v>49.860999999999997</v>
      </c>
      <c r="H47" s="10">
        <v>49.856000000000002</v>
      </c>
      <c r="I47" s="11">
        <v>49.828000000000003</v>
      </c>
      <c r="J47" s="11">
        <v>49.853999999999999</v>
      </c>
      <c r="K47" s="10">
        <v>49.863999999999997</v>
      </c>
      <c r="L47" s="10">
        <v>49.874000000000002</v>
      </c>
      <c r="M47" s="10">
        <v>49.874000000000002</v>
      </c>
      <c r="N47" s="10">
        <v>49.881999999999998</v>
      </c>
      <c r="O47" s="10">
        <v>49.875999999999998</v>
      </c>
      <c r="P47" s="10">
        <v>49.875</v>
      </c>
      <c r="Q47" s="10">
        <v>49.887</v>
      </c>
      <c r="R47" s="10">
        <v>49.901000000000003</v>
      </c>
      <c r="S47" s="10">
        <v>49.908999999999999</v>
      </c>
      <c r="T47" s="10">
        <v>49.886000000000003</v>
      </c>
      <c r="U47" s="10">
        <v>49.875999999999998</v>
      </c>
      <c r="V47" s="10">
        <v>49.889000000000003</v>
      </c>
      <c r="W47" s="10">
        <v>49.887</v>
      </c>
      <c r="X47" s="10">
        <v>49.883000000000003</v>
      </c>
      <c r="Y47" s="10">
        <v>49.83</v>
      </c>
      <c r="Z47" s="10">
        <v>49.878</v>
      </c>
      <c r="AA47" s="10">
        <v>49.877000000000002</v>
      </c>
      <c r="AB47" s="10">
        <v>49.854999999999997</v>
      </c>
      <c r="AC47" s="10">
        <v>49.850999999999999</v>
      </c>
      <c r="AD47" s="11">
        <f t="shared" si="0"/>
        <v>49.784999999999997</v>
      </c>
      <c r="AE47" s="11">
        <f t="shared" si="1"/>
        <v>49.908999999999999</v>
      </c>
      <c r="AF47" s="8">
        <f>_xlfn.STDEV.P(E47:AC47)</f>
        <v>2.5780116369016646E-2</v>
      </c>
      <c r="AG47" s="13">
        <f t="shared" si="2"/>
        <v>49.867159999999984</v>
      </c>
    </row>
    <row r="48" spans="1:33" x14ac:dyDescent="0.15">
      <c r="B48" s="24"/>
      <c r="C48" s="27"/>
      <c r="D48" s="10" t="s">
        <v>52</v>
      </c>
      <c r="E48" s="11">
        <f>50-E47</f>
        <v>0.21500000000000341</v>
      </c>
      <c r="F48" s="11">
        <f t="shared" ref="F48:AB48" si="7">50-F47</f>
        <v>0.15899999999999892</v>
      </c>
      <c r="G48" s="11">
        <f t="shared" si="7"/>
        <v>0.1390000000000029</v>
      </c>
      <c r="H48" s="11">
        <f t="shared" si="7"/>
        <v>0.14399999999999835</v>
      </c>
      <c r="I48" s="11">
        <f t="shared" si="7"/>
        <v>0.17199999999999704</v>
      </c>
      <c r="J48" s="11">
        <f t="shared" si="7"/>
        <v>0.1460000000000008</v>
      </c>
      <c r="K48" s="11">
        <f t="shared" si="7"/>
        <v>0.13600000000000279</v>
      </c>
      <c r="L48" s="11">
        <f t="shared" si="7"/>
        <v>0.12599999999999767</v>
      </c>
      <c r="M48" s="11">
        <f t="shared" si="7"/>
        <v>0.12599999999999767</v>
      </c>
      <c r="N48" s="11">
        <f t="shared" si="7"/>
        <v>0.1180000000000021</v>
      </c>
      <c r="O48" s="11">
        <f t="shared" si="7"/>
        <v>0.12400000000000233</v>
      </c>
      <c r="P48" s="11">
        <f t="shared" si="7"/>
        <v>0.125</v>
      </c>
      <c r="Q48" s="11">
        <f t="shared" si="7"/>
        <v>0.11299999999999955</v>
      </c>
      <c r="R48" s="11">
        <f t="shared" si="7"/>
        <v>9.8999999999996646E-2</v>
      </c>
      <c r="S48" s="11">
        <f t="shared" si="7"/>
        <v>9.100000000000108E-2</v>
      </c>
      <c r="T48" s="11">
        <f t="shared" si="7"/>
        <v>0.11399999999999721</v>
      </c>
      <c r="U48" s="11">
        <f t="shared" si="7"/>
        <v>0.12400000000000233</v>
      </c>
      <c r="V48" s="11">
        <f t="shared" si="7"/>
        <v>0.1109999999999971</v>
      </c>
      <c r="W48" s="11">
        <f t="shared" si="7"/>
        <v>0.11299999999999955</v>
      </c>
      <c r="X48" s="11">
        <f t="shared" si="7"/>
        <v>0.11699999999999733</v>
      </c>
      <c r="Y48" s="11">
        <f t="shared" si="7"/>
        <v>0.17000000000000171</v>
      </c>
      <c r="Z48" s="11">
        <f t="shared" si="7"/>
        <v>0.12199999999999989</v>
      </c>
      <c r="AA48" s="11">
        <f t="shared" si="7"/>
        <v>0.12299999999999756</v>
      </c>
      <c r="AB48" s="11">
        <f t="shared" si="7"/>
        <v>0.14500000000000313</v>
      </c>
      <c r="AC48" s="11">
        <f>50-AC47</f>
        <v>0.14900000000000091</v>
      </c>
      <c r="AD48" s="10">
        <f t="shared" si="0"/>
        <v>9.100000000000108E-2</v>
      </c>
      <c r="AE48" s="11">
        <f t="shared" si="1"/>
        <v>0.21500000000000341</v>
      </c>
      <c r="AF48" s="12"/>
      <c r="AG48" s="13">
        <f t="shared" si="2"/>
        <v>0.13283999999999993</v>
      </c>
    </row>
    <row r="49" spans="2:33" ht="14.25" thickBot="1" x14ac:dyDescent="0.2">
      <c r="B49" s="25"/>
      <c r="C49" s="28"/>
      <c r="D49" s="17" t="s">
        <v>53</v>
      </c>
      <c r="E49" s="18">
        <f>E47/50</f>
        <v>0.99569999999999992</v>
      </c>
      <c r="F49" s="18">
        <f t="shared" ref="F49:AC49" si="8">F47/50</f>
        <v>0.99682000000000004</v>
      </c>
      <c r="G49" s="18">
        <f t="shared" si="8"/>
        <v>0.99722</v>
      </c>
      <c r="H49" s="18">
        <f t="shared" si="8"/>
        <v>0.99712000000000001</v>
      </c>
      <c r="I49" s="18">
        <f t="shared" si="8"/>
        <v>0.99656000000000011</v>
      </c>
      <c r="J49" s="18">
        <f t="shared" si="8"/>
        <v>0.99707999999999997</v>
      </c>
      <c r="K49" s="18">
        <f t="shared" si="8"/>
        <v>0.99727999999999994</v>
      </c>
      <c r="L49" s="18">
        <f t="shared" si="8"/>
        <v>0.99748000000000003</v>
      </c>
      <c r="M49" s="18">
        <f t="shared" si="8"/>
        <v>0.99748000000000003</v>
      </c>
      <c r="N49" s="18">
        <f t="shared" si="8"/>
        <v>0.99763999999999997</v>
      </c>
      <c r="O49" s="18">
        <f t="shared" si="8"/>
        <v>0.99751999999999996</v>
      </c>
      <c r="P49" s="18">
        <f t="shared" si="8"/>
        <v>0.99750000000000005</v>
      </c>
      <c r="Q49" s="18">
        <f t="shared" si="8"/>
        <v>0.99773999999999996</v>
      </c>
      <c r="R49" s="18">
        <f t="shared" si="8"/>
        <v>0.99802000000000002</v>
      </c>
      <c r="S49" s="18">
        <f t="shared" si="8"/>
        <v>0.99817999999999996</v>
      </c>
      <c r="T49" s="18">
        <f t="shared" si="8"/>
        <v>0.99772000000000005</v>
      </c>
      <c r="U49" s="18">
        <f t="shared" si="8"/>
        <v>0.99751999999999996</v>
      </c>
      <c r="V49" s="18">
        <f t="shared" si="8"/>
        <v>0.99778000000000011</v>
      </c>
      <c r="W49" s="18">
        <f t="shared" si="8"/>
        <v>0.99773999999999996</v>
      </c>
      <c r="X49" s="18">
        <f t="shared" si="8"/>
        <v>0.9976600000000001</v>
      </c>
      <c r="Y49" s="18">
        <f t="shared" si="8"/>
        <v>0.99659999999999993</v>
      </c>
      <c r="Z49" s="18">
        <f t="shared" si="8"/>
        <v>0.99756</v>
      </c>
      <c r="AA49" s="18">
        <f t="shared" si="8"/>
        <v>0.99754000000000009</v>
      </c>
      <c r="AB49" s="18">
        <f t="shared" si="8"/>
        <v>0.99709999999999999</v>
      </c>
      <c r="AC49" s="18">
        <f t="shared" si="8"/>
        <v>0.99702000000000002</v>
      </c>
      <c r="AD49" s="18">
        <f t="shared" si="0"/>
        <v>0.99569999999999992</v>
      </c>
      <c r="AE49" s="18">
        <f t="shared" si="1"/>
        <v>0.99817999999999996</v>
      </c>
      <c r="AF49" s="19"/>
      <c r="AG49" s="20">
        <f t="shared" si="2"/>
        <v>0.9973432000000001</v>
      </c>
    </row>
    <row r="51" spans="2:33" x14ac:dyDescent="0.15">
      <c r="B51" t="s">
        <v>56</v>
      </c>
    </row>
    <row r="52" spans="2:33" x14ac:dyDescent="0.15">
      <c r="B52" s="1" t="s">
        <v>57</v>
      </c>
      <c r="C52">
        <v>49.753999999999998</v>
      </c>
    </row>
    <row r="53" spans="2:33" x14ac:dyDescent="0.15">
      <c r="B53" s="1" t="s">
        <v>58</v>
      </c>
      <c r="C53">
        <v>49.759</v>
      </c>
    </row>
    <row r="54" spans="2:33" x14ac:dyDescent="0.15">
      <c r="B54" s="1" t="s">
        <v>59</v>
      </c>
      <c r="C54">
        <v>49.866999999999997</v>
      </c>
    </row>
    <row r="56" spans="2:33" x14ac:dyDescent="0.15">
      <c r="B56" s="21" t="s">
        <v>60</v>
      </c>
    </row>
    <row r="57" spans="2:33" x14ac:dyDescent="0.15">
      <c r="B57" s="21" t="s">
        <v>61</v>
      </c>
    </row>
    <row r="58" spans="2:33" x14ac:dyDescent="0.15">
      <c r="B58" s="21" t="s">
        <v>62</v>
      </c>
    </row>
    <row r="59" spans="2:33" x14ac:dyDescent="0.15">
      <c r="B59" s="21" t="s">
        <v>63</v>
      </c>
    </row>
    <row r="61" spans="2:33" x14ac:dyDescent="0.15">
      <c r="B61" s="21" t="s">
        <v>64</v>
      </c>
    </row>
    <row r="71" spans="2:33" ht="14.25" thickBot="1" x14ac:dyDescent="0.2">
      <c r="B71" t="s">
        <v>65</v>
      </c>
    </row>
    <row r="72" spans="2:33" ht="14.25" thickBot="1" x14ac:dyDescent="0.2">
      <c r="B72" s="2" t="s">
        <v>21</v>
      </c>
      <c r="C72" s="3" t="s">
        <v>22</v>
      </c>
      <c r="D72" s="3" t="s">
        <v>23</v>
      </c>
      <c r="E72" s="3" t="s">
        <v>24</v>
      </c>
      <c r="F72" s="3" t="s">
        <v>10</v>
      </c>
      <c r="G72" s="3" t="s">
        <v>18</v>
      </c>
      <c r="H72" s="3" t="s">
        <v>25</v>
      </c>
      <c r="I72" s="3" t="s">
        <v>26</v>
      </c>
      <c r="J72" s="3" t="s">
        <v>27</v>
      </c>
      <c r="K72" s="3" t="s">
        <v>28</v>
      </c>
      <c r="L72" s="3" t="s">
        <v>29</v>
      </c>
      <c r="M72" s="3" t="s">
        <v>30</v>
      </c>
      <c r="N72" s="3" t="s">
        <v>31</v>
      </c>
      <c r="O72" s="3" t="s">
        <v>32</v>
      </c>
      <c r="P72" s="3" t="s">
        <v>33</v>
      </c>
      <c r="Q72" s="3" t="s">
        <v>34</v>
      </c>
      <c r="R72" s="3" t="s">
        <v>35</v>
      </c>
      <c r="S72" s="3" t="s">
        <v>36</v>
      </c>
      <c r="T72" s="3" t="s">
        <v>37</v>
      </c>
      <c r="U72" s="3" t="s">
        <v>38</v>
      </c>
      <c r="V72" s="3" t="s">
        <v>39</v>
      </c>
      <c r="W72" s="3" t="s">
        <v>40</v>
      </c>
      <c r="X72" s="3" t="s">
        <v>41</v>
      </c>
      <c r="Y72" s="3" t="s">
        <v>42</v>
      </c>
      <c r="Z72" s="3" t="s">
        <v>43</v>
      </c>
      <c r="AA72" s="3" t="s">
        <v>44</v>
      </c>
      <c r="AB72" s="3" t="s">
        <v>45</v>
      </c>
      <c r="AC72" s="3" t="s">
        <v>46</v>
      </c>
      <c r="AD72" s="3" t="s">
        <v>47</v>
      </c>
      <c r="AE72" s="3" t="s">
        <v>48</v>
      </c>
      <c r="AF72" s="4" t="s">
        <v>49</v>
      </c>
      <c r="AG72" s="5" t="s">
        <v>50</v>
      </c>
    </row>
    <row r="73" spans="2:33" ht="14.25" thickTop="1" x14ac:dyDescent="0.15">
      <c r="B73" s="23">
        <v>0.2</v>
      </c>
      <c r="C73" s="26">
        <v>15</v>
      </c>
      <c r="D73" s="6" t="s">
        <v>51</v>
      </c>
      <c r="E73" s="7">
        <v>50.029000000000003</v>
      </c>
      <c r="F73" s="7">
        <v>50.026000000000003</v>
      </c>
      <c r="G73" s="7">
        <v>50.021000000000001</v>
      </c>
      <c r="H73" s="7">
        <v>50.008000000000003</v>
      </c>
      <c r="I73" s="7">
        <v>50.015000000000001</v>
      </c>
      <c r="J73" s="7">
        <v>50.018000000000001</v>
      </c>
      <c r="K73" s="7">
        <v>50.03</v>
      </c>
      <c r="L73" s="7">
        <v>50.027999999999999</v>
      </c>
      <c r="M73" s="7">
        <v>50.021000000000001</v>
      </c>
      <c r="N73" s="7">
        <v>50.02</v>
      </c>
      <c r="O73" s="7">
        <v>50.015000000000001</v>
      </c>
      <c r="P73" s="7">
        <v>50.017000000000003</v>
      </c>
      <c r="Q73" s="7">
        <v>50.021999999999998</v>
      </c>
      <c r="R73" s="7">
        <v>50.021000000000001</v>
      </c>
      <c r="S73" s="7">
        <v>50.017000000000003</v>
      </c>
      <c r="T73" s="7">
        <v>49.997</v>
      </c>
      <c r="U73" s="7">
        <v>50.012</v>
      </c>
      <c r="V73" s="7">
        <v>50.024000000000001</v>
      </c>
      <c r="W73" s="7">
        <v>50.018999999999998</v>
      </c>
      <c r="X73" s="7">
        <v>50.015999999999998</v>
      </c>
      <c r="Y73" s="7">
        <v>49.988999999999997</v>
      </c>
      <c r="Z73" s="7">
        <v>50</v>
      </c>
      <c r="AA73" s="7">
        <v>50.003</v>
      </c>
      <c r="AB73" s="7">
        <v>50.005000000000003</v>
      </c>
      <c r="AC73" s="7">
        <v>49.997</v>
      </c>
      <c r="AD73" s="7">
        <f t="shared" ref="AD73:AD81" si="9">MIN(E73:AC73)</f>
        <v>49.988999999999997</v>
      </c>
      <c r="AE73" s="7">
        <f t="shared" ref="AE73:AE81" si="10">MAX(E73:AC73)</f>
        <v>50.03</v>
      </c>
      <c r="AF73" s="8">
        <f>_xlfn.STDEV.P(E73:AC73)</f>
        <v>1.0692053123699497E-2</v>
      </c>
      <c r="AG73" s="9">
        <f t="shared" ref="AG73:AG81" si="11">AVERAGE(E73:AC73)</f>
        <v>50.014800000000015</v>
      </c>
    </row>
    <row r="74" spans="2:33" x14ac:dyDescent="0.15">
      <c r="B74" s="24"/>
      <c r="C74" s="27"/>
      <c r="D74" s="10" t="s">
        <v>52</v>
      </c>
      <c r="E74" s="11">
        <f>50-E73</f>
        <v>-2.9000000000003467E-2</v>
      </c>
      <c r="F74" s="11">
        <f t="shared" ref="F74:AB74" si="12">50-F73</f>
        <v>-2.6000000000003354E-2</v>
      </c>
      <c r="G74" s="11">
        <f t="shared" si="12"/>
        <v>-2.1000000000000796E-2</v>
      </c>
      <c r="H74" s="11">
        <f t="shared" si="12"/>
        <v>-8.0000000000026716E-3</v>
      </c>
      <c r="I74" s="11">
        <f t="shared" si="12"/>
        <v>-1.5000000000000568E-2</v>
      </c>
      <c r="J74" s="11">
        <f t="shared" si="12"/>
        <v>-1.8000000000000682E-2</v>
      </c>
      <c r="K74" s="11">
        <f t="shared" si="12"/>
        <v>-3.0000000000001137E-2</v>
      </c>
      <c r="L74" s="11">
        <f t="shared" si="12"/>
        <v>-2.7999999999998693E-2</v>
      </c>
      <c r="M74" s="11">
        <f t="shared" si="12"/>
        <v>-2.1000000000000796E-2</v>
      </c>
      <c r="N74" s="11">
        <f t="shared" si="12"/>
        <v>-2.0000000000003126E-2</v>
      </c>
      <c r="O74" s="11">
        <f t="shared" si="12"/>
        <v>-1.5000000000000568E-2</v>
      </c>
      <c r="P74" s="11">
        <f t="shared" si="12"/>
        <v>-1.7000000000003013E-2</v>
      </c>
      <c r="Q74" s="11">
        <f t="shared" si="12"/>
        <v>-2.1999999999998465E-2</v>
      </c>
      <c r="R74" s="11">
        <f t="shared" si="12"/>
        <v>-2.1000000000000796E-2</v>
      </c>
      <c r="S74" s="11">
        <f t="shared" si="12"/>
        <v>-1.7000000000003013E-2</v>
      </c>
      <c r="T74" s="11">
        <f t="shared" si="12"/>
        <v>3.0000000000001137E-3</v>
      </c>
      <c r="U74" s="11">
        <f t="shared" si="12"/>
        <v>-1.2000000000000455E-2</v>
      </c>
      <c r="V74" s="11">
        <f t="shared" si="12"/>
        <v>-2.4000000000000909E-2</v>
      </c>
      <c r="W74" s="11">
        <f t="shared" si="12"/>
        <v>-1.8999999999998352E-2</v>
      </c>
      <c r="X74" s="11">
        <f t="shared" si="12"/>
        <v>-1.5999999999998238E-2</v>
      </c>
      <c r="Y74" s="11">
        <f t="shared" si="12"/>
        <v>1.1000000000002785E-2</v>
      </c>
      <c r="Z74" s="11">
        <f t="shared" si="12"/>
        <v>0</v>
      </c>
      <c r="AA74" s="11">
        <f t="shared" si="12"/>
        <v>-3.0000000000001137E-3</v>
      </c>
      <c r="AB74" s="11">
        <f t="shared" si="12"/>
        <v>-5.000000000002558E-3</v>
      </c>
      <c r="AC74" s="11">
        <f>50-AC73</f>
        <v>3.0000000000001137E-3</v>
      </c>
      <c r="AD74" s="10">
        <f t="shared" si="9"/>
        <v>-3.0000000000001137E-2</v>
      </c>
      <c r="AE74" s="11">
        <f t="shared" si="10"/>
        <v>1.1000000000002785E-2</v>
      </c>
      <c r="AF74" s="12"/>
      <c r="AG74" s="13">
        <f t="shared" si="11"/>
        <v>-1.480000000000075E-2</v>
      </c>
    </row>
    <row r="75" spans="2:33" x14ac:dyDescent="0.15">
      <c r="B75" s="24"/>
      <c r="C75" s="27"/>
      <c r="D75" s="10" t="s">
        <v>53</v>
      </c>
      <c r="E75" s="14">
        <f>E73/50</f>
        <v>1.00058</v>
      </c>
      <c r="F75" s="14">
        <f t="shared" ref="F75:AC75" si="13">F73/50</f>
        <v>1.0005200000000001</v>
      </c>
      <c r="G75" s="14">
        <f t="shared" si="13"/>
        <v>1.0004200000000001</v>
      </c>
      <c r="H75" s="14">
        <f t="shared" si="13"/>
        <v>1.0001600000000002</v>
      </c>
      <c r="I75" s="14">
        <f t="shared" si="13"/>
        <v>1.0003</v>
      </c>
      <c r="J75" s="14">
        <f t="shared" si="13"/>
        <v>1.0003599999999999</v>
      </c>
      <c r="K75" s="14">
        <f t="shared" si="13"/>
        <v>1.0005999999999999</v>
      </c>
      <c r="L75" s="14">
        <f t="shared" si="13"/>
        <v>1.0005599999999999</v>
      </c>
      <c r="M75" s="14">
        <f t="shared" si="13"/>
        <v>1.0004200000000001</v>
      </c>
      <c r="N75" s="14">
        <f t="shared" si="13"/>
        <v>1.0004</v>
      </c>
      <c r="O75" s="14">
        <f t="shared" si="13"/>
        <v>1.0003</v>
      </c>
      <c r="P75" s="14">
        <f t="shared" si="13"/>
        <v>1.00034</v>
      </c>
      <c r="Q75" s="14">
        <f t="shared" si="13"/>
        <v>1.00044</v>
      </c>
      <c r="R75" s="14">
        <f t="shared" si="13"/>
        <v>1.0004200000000001</v>
      </c>
      <c r="S75" s="14">
        <f t="shared" si="13"/>
        <v>1.00034</v>
      </c>
      <c r="T75" s="14">
        <f t="shared" si="13"/>
        <v>0.99994000000000005</v>
      </c>
      <c r="U75" s="14">
        <f t="shared" si="13"/>
        <v>1.00024</v>
      </c>
      <c r="V75" s="14">
        <f t="shared" si="13"/>
        <v>1.00048</v>
      </c>
      <c r="W75" s="14">
        <f t="shared" si="13"/>
        <v>1.00038</v>
      </c>
      <c r="X75" s="14">
        <f t="shared" si="13"/>
        <v>1.0003199999999999</v>
      </c>
      <c r="Y75" s="14">
        <f t="shared" si="13"/>
        <v>0.99977999999999989</v>
      </c>
      <c r="Z75" s="14">
        <f t="shared" si="13"/>
        <v>1</v>
      </c>
      <c r="AA75" s="14">
        <f t="shared" si="13"/>
        <v>1.0000599999999999</v>
      </c>
      <c r="AB75" s="14">
        <f t="shared" si="13"/>
        <v>1.0001</v>
      </c>
      <c r="AC75" s="14">
        <f t="shared" si="13"/>
        <v>0.99994000000000005</v>
      </c>
      <c r="AD75" s="14">
        <f t="shared" si="9"/>
        <v>0.99977999999999989</v>
      </c>
      <c r="AE75" s="14">
        <f t="shared" si="10"/>
        <v>1.0005999999999999</v>
      </c>
      <c r="AF75" s="15"/>
      <c r="AG75" s="16">
        <f t="shared" si="11"/>
        <v>1.0002959999999999</v>
      </c>
    </row>
    <row r="76" spans="2:33" x14ac:dyDescent="0.15">
      <c r="B76" s="24"/>
      <c r="C76" s="27"/>
      <c r="D76" s="10" t="s">
        <v>54</v>
      </c>
      <c r="E76" s="11">
        <v>50.015999999999998</v>
      </c>
      <c r="F76" s="11">
        <v>50.006999999999998</v>
      </c>
      <c r="G76" s="11">
        <v>50.006999999999998</v>
      </c>
      <c r="H76" s="11">
        <v>49.994999999999997</v>
      </c>
      <c r="I76" s="11">
        <v>50.006</v>
      </c>
      <c r="J76" s="11">
        <v>50.015999999999998</v>
      </c>
      <c r="K76" s="11">
        <v>50.015999999999998</v>
      </c>
      <c r="L76" s="11">
        <v>50.03</v>
      </c>
      <c r="M76" s="11">
        <v>50.02</v>
      </c>
      <c r="N76" s="11">
        <v>50.018000000000001</v>
      </c>
      <c r="O76" s="11">
        <v>50.003</v>
      </c>
      <c r="P76" s="11">
        <v>50.015000000000001</v>
      </c>
      <c r="Q76" s="11">
        <v>50.02</v>
      </c>
      <c r="R76" s="11">
        <v>50.012999999999998</v>
      </c>
      <c r="S76" s="11">
        <v>50.009</v>
      </c>
      <c r="T76" s="11">
        <v>49.991999999999997</v>
      </c>
      <c r="U76" s="11">
        <v>50.003999999999998</v>
      </c>
      <c r="V76" s="11">
        <v>50.01</v>
      </c>
      <c r="W76" s="11">
        <v>50.000999999999998</v>
      </c>
      <c r="X76" s="11">
        <v>49.994999999999997</v>
      </c>
      <c r="Y76" s="11">
        <v>49.97</v>
      </c>
      <c r="Z76" s="11">
        <v>49.997</v>
      </c>
      <c r="AA76" s="11">
        <v>49.997999999999998</v>
      </c>
      <c r="AB76" s="11">
        <v>49.997</v>
      </c>
      <c r="AC76" s="11">
        <v>50</v>
      </c>
      <c r="AD76" s="11">
        <f t="shared" si="9"/>
        <v>49.97</v>
      </c>
      <c r="AE76" s="11">
        <f t="shared" si="10"/>
        <v>50.03</v>
      </c>
      <c r="AF76" s="8">
        <f>_xlfn.STDEV.P(E76:AC76)</f>
        <v>1.2003332870499683E-2</v>
      </c>
      <c r="AG76" s="13">
        <f t="shared" si="11"/>
        <v>50.006200000000007</v>
      </c>
    </row>
    <row r="77" spans="2:33" x14ac:dyDescent="0.15">
      <c r="B77" s="24"/>
      <c r="C77" s="27"/>
      <c r="D77" s="10" t="s">
        <v>52</v>
      </c>
      <c r="E77" s="11">
        <f>50-E76</f>
        <v>-1.5999999999998238E-2</v>
      </c>
      <c r="F77" s="11">
        <f t="shared" ref="F77:AB77" si="14">50-F76</f>
        <v>-6.9999999999978968E-3</v>
      </c>
      <c r="G77" s="11">
        <f t="shared" si="14"/>
        <v>-6.9999999999978968E-3</v>
      </c>
      <c r="H77" s="11">
        <f t="shared" si="14"/>
        <v>5.000000000002558E-3</v>
      </c>
      <c r="I77" s="11">
        <f t="shared" si="14"/>
        <v>-6.0000000000002274E-3</v>
      </c>
      <c r="J77" s="11">
        <f t="shared" si="14"/>
        <v>-1.5999999999998238E-2</v>
      </c>
      <c r="K77" s="11">
        <f t="shared" si="14"/>
        <v>-1.5999999999998238E-2</v>
      </c>
      <c r="L77" s="11">
        <f t="shared" si="14"/>
        <v>-3.0000000000001137E-2</v>
      </c>
      <c r="M77" s="11">
        <f t="shared" si="14"/>
        <v>-2.0000000000003126E-2</v>
      </c>
      <c r="N77" s="11">
        <f t="shared" si="14"/>
        <v>-1.8000000000000682E-2</v>
      </c>
      <c r="O77" s="11">
        <f t="shared" si="14"/>
        <v>-3.0000000000001137E-3</v>
      </c>
      <c r="P77" s="11">
        <f t="shared" si="14"/>
        <v>-1.5000000000000568E-2</v>
      </c>
      <c r="Q77" s="11">
        <f t="shared" si="14"/>
        <v>-2.0000000000003126E-2</v>
      </c>
      <c r="R77" s="11">
        <f t="shared" si="14"/>
        <v>-1.2999999999998124E-2</v>
      </c>
      <c r="S77" s="11">
        <f t="shared" si="14"/>
        <v>-9.0000000000003411E-3</v>
      </c>
      <c r="T77" s="11">
        <f t="shared" si="14"/>
        <v>8.0000000000026716E-3</v>
      </c>
      <c r="U77" s="11">
        <f t="shared" si="14"/>
        <v>-3.9999999999977831E-3</v>
      </c>
      <c r="V77" s="11">
        <f t="shared" si="14"/>
        <v>-9.9999999999980105E-3</v>
      </c>
      <c r="W77" s="11">
        <f t="shared" si="14"/>
        <v>-9.9999999999766942E-4</v>
      </c>
      <c r="X77" s="11">
        <f t="shared" si="14"/>
        <v>5.000000000002558E-3</v>
      </c>
      <c r="Y77" s="11">
        <f t="shared" si="14"/>
        <v>3.0000000000001137E-2</v>
      </c>
      <c r="Z77" s="11">
        <f t="shared" si="14"/>
        <v>3.0000000000001137E-3</v>
      </c>
      <c r="AA77" s="11">
        <f t="shared" si="14"/>
        <v>2.0000000000024443E-3</v>
      </c>
      <c r="AB77" s="11">
        <f t="shared" si="14"/>
        <v>3.0000000000001137E-3</v>
      </c>
      <c r="AC77" s="11">
        <f>50-AC76</f>
        <v>0</v>
      </c>
      <c r="AD77" s="10">
        <f t="shared" si="9"/>
        <v>-3.0000000000001137E-2</v>
      </c>
      <c r="AE77" s="11">
        <f t="shared" si="10"/>
        <v>3.0000000000001137E-2</v>
      </c>
      <c r="AF77" s="12"/>
      <c r="AG77" s="13">
        <f t="shared" si="11"/>
        <v>-6.1999999999991931E-3</v>
      </c>
    </row>
    <row r="78" spans="2:33" x14ac:dyDescent="0.15">
      <c r="B78" s="24"/>
      <c r="C78" s="27"/>
      <c r="D78" s="10" t="s">
        <v>53</v>
      </c>
      <c r="E78" s="14">
        <f>E76/50</f>
        <v>1.0003199999999999</v>
      </c>
      <c r="F78" s="14">
        <f t="shared" ref="F78:AC78" si="15">F76/50</f>
        <v>1.00014</v>
      </c>
      <c r="G78" s="14">
        <f t="shared" si="15"/>
        <v>1.00014</v>
      </c>
      <c r="H78" s="14">
        <f t="shared" si="15"/>
        <v>0.9998999999999999</v>
      </c>
      <c r="I78" s="14">
        <f t="shared" si="15"/>
        <v>1.0001199999999999</v>
      </c>
      <c r="J78" s="14">
        <f t="shared" si="15"/>
        <v>1.0003199999999999</v>
      </c>
      <c r="K78" s="14">
        <f t="shared" si="15"/>
        <v>1.0003199999999999</v>
      </c>
      <c r="L78" s="14">
        <f t="shared" si="15"/>
        <v>1.0005999999999999</v>
      </c>
      <c r="M78" s="14">
        <f t="shared" si="15"/>
        <v>1.0004</v>
      </c>
      <c r="N78" s="14">
        <f t="shared" si="15"/>
        <v>1.0003599999999999</v>
      </c>
      <c r="O78" s="14">
        <f t="shared" si="15"/>
        <v>1.0000599999999999</v>
      </c>
      <c r="P78" s="14">
        <f t="shared" si="15"/>
        <v>1.0003</v>
      </c>
      <c r="Q78" s="14">
        <f t="shared" si="15"/>
        <v>1.0004</v>
      </c>
      <c r="R78" s="14">
        <f t="shared" si="15"/>
        <v>1.0002599999999999</v>
      </c>
      <c r="S78" s="14">
        <f t="shared" si="15"/>
        <v>1.0001800000000001</v>
      </c>
      <c r="T78" s="14">
        <f t="shared" si="15"/>
        <v>0.99983999999999995</v>
      </c>
      <c r="U78" s="14">
        <f t="shared" si="15"/>
        <v>1.0000799999999999</v>
      </c>
      <c r="V78" s="14">
        <f t="shared" si="15"/>
        <v>1.0002</v>
      </c>
      <c r="W78" s="14">
        <f t="shared" si="15"/>
        <v>1.0000199999999999</v>
      </c>
      <c r="X78" s="14">
        <f t="shared" si="15"/>
        <v>0.9998999999999999</v>
      </c>
      <c r="Y78" s="14">
        <f t="shared" si="15"/>
        <v>0.99939999999999996</v>
      </c>
      <c r="Z78" s="14">
        <f t="shared" si="15"/>
        <v>0.99994000000000005</v>
      </c>
      <c r="AA78" s="14">
        <f t="shared" si="15"/>
        <v>0.99995999999999996</v>
      </c>
      <c r="AB78" s="14">
        <f t="shared" si="15"/>
        <v>0.99994000000000005</v>
      </c>
      <c r="AC78" s="14">
        <f t="shared" si="15"/>
        <v>1</v>
      </c>
      <c r="AD78" s="14">
        <f t="shared" si="9"/>
        <v>0.99939999999999996</v>
      </c>
      <c r="AE78" s="14">
        <f t="shared" si="10"/>
        <v>1.0005999999999999</v>
      </c>
      <c r="AF78" s="15"/>
      <c r="AG78" s="16">
        <f t="shared" si="11"/>
        <v>1.000124</v>
      </c>
    </row>
    <row r="79" spans="2:33" x14ac:dyDescent="0.15">
      <c r="B79" s="24"/>
      <c r="C79" s="27"/>
      <c r="D79" s="10" t="s">
        <v>55</v>
      </c>
      <c r="E79" s="10">
        <v>49.77</v>
      </c>
      <c r="F79" s="10">
        <v>49.831000000000003</v>
      </c>
      <c r="G79" s="10">
        <v>49.850999999999999</v>
      </c>
      <c r="H79" s="10">
        <v>49.841999999999999</v>
      </c>
      <c r="I79" s="11">
        <v>49.795999999999999</v>
      </c>
      <c r="J79" s="11">
        <v>49.835999999999999</v>
      </c>
      <c r="K79" s="10">
        <v>49.856999999999999</v>
      </c>
      <c r="L79" s="10">
        <v>49.872</v>
      </c>
      <c r="M79" s="10">
        <v>49.866999999999997</v>
      </c>
      <c r="N79" s="10">
        <v>49.847000000000001</v>
      </c>
      <c r="O79" s="10">
        <v>49.841999999999999</v>
      </c>
      <c r="P79" s="10">
        <v>49.86</v>
      </c>
      <c r="Q79" s="10">
        <v>49.88</v>
      </c>
      <c r="R79" s="10">
        <v>49.878</v>
      </c>
      <c r="S79" s="10">
        <v>49.866</v>
      </c>
      <c r="T79" s="10">
        <v>49.828000000000003</v>
      </c>
      <c r="U79" s="10">
        <v>49.859000000000002</v>
      </c>
      <c r="V79" s="10">
        <v>49.881999999999998</v>
      </c>
      <c r="W79" s="10">
        <v>49.878</v>
      </c>
      <c r="X79" s="10">
        <v>49.853999999999999</v>
      </c>
      <c r="Y79" s="10">
        <v>49.793999999999997</v>
      </c>
      <c r="Z79" s="10">
        <v>49.847999999999999</v>
      </c>
      <c r="AA79" s="10">
        <v>49.862000000000002</v>
      </c>
      <c r="AB79" s="10">
        <v>49.838000000000001</v>
      </c>
      <c r="AC79" s="10">
        <v>49.792999999999999</v>
      </c>
      <c r="AD79" s="11">
        <f t="shared" si="9"/>
        <v>49.77</v>
      </c>
      <c r="AE79" s="11">
        <f t="shared" si="10"/>
        <v>49.881999999999998</v>
      </c>
      <c r="AF79" s="8">
        <f>_xlfn.STDEV.P(E79:AC79)</f>
        <v>2.923871406201017E-2</v>
      </c>
      <c r="AG79" s="13">
        <f t="shared" si="11"/>
        <v>49.845240000000004</v>
      </c>
    </row>
    <row r="80" spans="2:33" x14ac:dyDescent="0.15">
      <c r="B80" s="24"/>
      <c r="C80" s="27"/>
      <c r="D80" s="10" t="s">
        <v>52</v>
      </c>
      <c r="E80" s="11">
        <f>50-E79</f>
        <v>0.22999999999999687</v>
      </c>
      <c r="F80" s="11">
        <f t="shared" ref="F80:AB80" si="16">50-F79</f>
        <v>0.16899999999999693</v>
      </c>
      <c r="G80" s="11">
        <f t="shared" si="16"/>
        <v>0.14900000000000091</v>
      </c>
      <c r="H80" s="11">
        <f t="shared" si="16"/>
        <v>0.15800000000000125</v>
      </c>
      <c r="I80" s="11">
        <f t="shared" si="16"/>
        <v>0.20400000000000063</v>
      </c>
      <c r="J80" s="11">
        <f t="shared" si="16"/>
        <v>0.16400000000000148</v>
      </c>
      <c r="K80" s="11">
        <f t="shared" si="16"/>
        <v>0.14300000000000068</v>
      </c>
      <c r="L80" s="11">
        <f t="shared" si="16"/>
        <v>0.12800000000000011</v>
      </c>
      <c r="M80" s="11">
        <f t="shared" si="16"/>
        <v>0.13300000000000267</v>
      </c>
      <c r="N80" s="11">
        <f t="shared" si="16"/>
        <v>0.15299999999999869</v>
      </c>
      <c r="O80" s="11">
        <f t="shared" si="16"/>
        <v>0.15800000000000125</v>
      </c>
      <c r="P80" s="11">
        <f t="shared" si="16"/>
        <v>0.14000000000000057</v>
      </c>
      <c r="Q80" s="11">
        <f t="shared" si="16"/>
        <v>0.11999999999999744</v>
      </c>
      <c r="R80" s="11">
        <f t="shared" si="16"/>
        <v>0.12199999999999989</v>
      </c>
      <c r="S80" s="11">
        <f t="shared" si="16"/>
        <v>0.13400000000000034</v>
      </c>
      <c r="T80" s="11">
        <f t="shared" si="16"/>
        <v>0.17199999999999704</v>
      </c>
      <c r="U80" s="11">
        <f t="shared" si="16"/>
        <v>0.14099999999999824</v>
      </c>
      <c r="V80" s="11">
        <f t="shared" si="16"/>
        <v>0.1180000000000021</v>
      </c>
      <c r="W80" s="11">
        <f t="shared" si="16"/>
        <v>0.12199999999999989</v>
      </c>
      <c r="X80" s="11">
        <f t="shared" si="16"/>
        <v>0.1460000000000008</v>
      </c>
      <c r="Y80" s="11">
        <f t="shared" si="16"/>
        <v>0.20600000000000307</v>
      </c>
      <c r="Z80" s="11">
        <f t="shared" si="16"/>
        <v>0.15200000000000102</v>
      </c>
      <c r="AA80" s="11">
        <f t="shared" si="16"/>
        <v>0.13799999999999812</v>
      </c>
      <c r="AB80" s="11">
        <f t="shared" si="16"/>
        <v>0.16199999999999903</v>
      </c>
      <c r="AC80" s="11">
        <f>50-AC79</f>
        <v>0.20700000000000074</v>
      </c>
      <c r="AD80" s="10">
        <f t="shared" si="9"/>
        <v>0.1180000000000021</v>
      </c>
      <c r="AE80" s="11">
        <f t="shared" si="10"/>
        <v>0.22999999999999687</v>
      </c>
      <c r="AF80" s="12"/>
      <c r="AG80" s="13">
        <f t="shared" si="11"/>
        <v>0.15475999999999998</v>
      </c>
    </row>
    <row r="81" spans="2:33" ht="14.25" thickBot="1" x14ac:dyDescent="0.2">
      <c r="B81" s="25"/>
      <c r="C81" s="28"/>
      <c r="D81" s="17" t="s">
        <v>53</v>
      </c>
      <c r="E81" s="18">
        <f>E79/50</f>
        <v>0.99540000000000006</v>
      </c>
      <c r="F81" s="18">
        <f t="shared" ref="F81:AC81" si="17">F79/50</f>
        <v>0.99662000000000006</v>
      </c>
      <c r="G81" s="18">
        <f t="shared" si="17"/>
        <v>0.99702000000000002</v>
      </c>
      <c r="H81" s="18">
        <f t="shared" si="17"/>
        <v>0.99683999999999995</v>
      </c>
      <c r="I81" s="18">
        <f t="shared" si="17"/>
        <v>0.99592000000000003</v>
      </c>
      <c r="J81" s="18">
        <f t="shared" si="17"/>
        <v>0.99671999999999994</v>
      </c>
      <c r="K81" s="18">
        <f t="shared" si="17"/>
        <v>0.99714000000000003</v>
      </c>
      <c r="L81" s="18">
        <f t="shared" si="17"/>
        <v>0.99743999999999999</v>
      </c>
      <c r="M81" s="18">
        <f t="shared" si="17"/>
        <v>0.99733999999999989</v>
      </c>
      <c r="N81" s="18">
        <f t="shared" si="17"/>
        <v>0.99694000000000005</v>
      </c>
      <c r="O81" s="18">
        <f t="shared" si="17"/>
        <v>0.99683999999999995</v>
      </c>
      <c r="P81" s="18">
        <f t="shared" si="17"/>
        <v>0.99719999999999998</v>
      </c>
      <c r="Q81" s="18">
        <f t="shared" si="17"/>
        <v>0.99760000000000004</v>
      </c>
      <c r="R81" s="18">
        <f t="shared" si="17"/>
        <v>0.99756</v>
      </c>
      <c r="S81" s="18">
        <f t="shared" si="17"/>
        <v>0.99731999999999998</v>
      </c>
      <c r="T81" s="18">
        <f t="shared" si="17"/>
        <v>0.99656000000000011</v>
      </c>
      <c r="U81" s="18">
        <f t="shared" si="17"/>
        <v>0.99718000000000007</v>
      </c>
      <c r="V81" s="18">
        <f t="shared" si="17"/>
        <v>0.99763999999999997</v>
      </c>
      <c r="W81" s="18">
        <f t="shared" si="17"/>
        <v>0.99756</v>
      </c>
      <c r="X81" s="18">
        <f t="shared" si="17"/>
        <v>0.99707999999999997</v>
      </c>
      <c r="Y81" s="18">
        <f t="shared" si="17"/>
        <v>0.99587999999999999</v>
      </c>
      <c r="Z81" s="18">
        <f t="shared" si="17"/>
        <v>0.99695999999999996</v>
      </c>
      <c r="AA81" s="18">
        <f t="shared" si="17"/>
        <v>0.99724000000000002</v>
      </c>
      <c r="AB81" s="18">
        <f t="shared" si="17"/>
        <v>0.99675999999999998</v>
      </c>
      <c r="AC81" s="18">
        <f t="shared" si="17"/>
        <v>0.99585999999999997</v>
      </c>
      <c r="AD81" s="18">
        <f t="shared" si="9"/>
        <v>0.99540000000000006</v>
      </c>
      <c r="AE81" s="18">
        <f t="shared" si="10"/>
        <v>0.99763999999999997</v>
      </c>
      <c r="AF81" s="19"/>
      <c r="AG81" s="20">
        <f t="shared" si="11"/>
        <v>0.99690480000000004</v>
      </c>
    </row>
    <row r="83" spans="2:33" x14ac:dyDescent="0.15">
      <c r="B83" t="s">
        <v>66</v>
      </c>
    </row>
    <row r="102" spans="1:2" x14ac:dyDescent="0.15">
      <c r="A102" s="1" t="s">
        <v>25</v>
      </c>
      <c r="B102" t="s">
        <v>67</v>
      </c>
    </row>
    <row r="103" spans="1:2" x14ac:dyDescent="0.15">
      <c r="B103" t="s">
        <v>68</v>
      </c>
    </row>
    <row r="104" spans="1:2" x14ac:dyDescent="0.15">
      <c r="B104" t="s">
        <v>69</v>
      </c>
    </row>
    <row r="105" spans="1:2" x14ac:dyDescent="0.15">
      <c r="B105" t="s">
        <v>70</v>
      </c>
    </row>
  </sheetData>
  <mergeCells count="4">
    <mergeCell ref="B41:B49"/>
    <mergeCell ref="C41:C49"/>
    <mergeCell ref="B73:B81"/>
    <mergeCell ref="C73:C8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iwasaki73</dc:creator>
  <cp:lastModifiedBy>iwasaki73</cp:lastModifiedBy>
  <dcterms:created xsi:type="dcterms:W3CDTF">2025-01-30T05:09:39Z</dcterms:created>
  <dcterms:modified xsi:type="dcterms:W3CDTF">2025-01-30T07:47:23Z</dcterms:modified>
</cp:coreProperties>
</file>